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270506\Desktop\"/>
    </mc:Choice>
  </mc:AlternateContent>
  <bookViews>
    <workbookView xWindow="0" yWindow="0" windowWidth="8172" windowHeight="5424"/>
  </bookViews>
  <sheets>
    <sheet name="BUDGET" sheetId="1" r:id="rId1"/>
  </sheets>
  <definedNames>
    <definedName name="_xlnm._FilterDatabase" localSheetId="0" hidden="1">BUDGET!$A$4:$F$77</definedName>
    <definedName name="_xlnm.Print_Area" localSheetId="0">BUDGET!$A$1:$F$107</definedName>
  </definedNames>
  <calcPr calcId="162913"/>
</workbook>
</file>

<file path=xl/calcChain.xml><?xml version="1.0" encoding="utf-8"?>
<calcChain xmlns="http://schemas.openxmlformats.org/spreadsheetml/2006/main">
  <c r="E65" i="1" l="1"/>
  <c r="E29" i="1"/>
  <c r="J10" i="1" l="1"/>
  <c r="J9" i="1"/>
  <c r="J8" i="1"/>
  <c r="D20" i="1" s="1"/>
  <c r="J7" i="1"/>
  <c r="J6" i="1"/>
  <c r="D18" i="1" s="1"/>
  <c r="J5" i="1"/>
  <c r="D46" i="1" l="1"/>
  <c r="D39" i="1"/>
  <c r="D32" i="1"/>
  <c r="D14" i="1"/>
  <c r="E8" i="1"/>
  <c r="E45" i="1" l="1"/>
  <c r="D45" i="1"/>
  <c r="E44" i="1"/>
  <c r="D44" i="1"/>
  <c r="E42" i="1"/>
  <c r="D42" i="1"/>
  <c r="E48" i="1"/>
  <c r="E26" i="1"/>
  <c r="E38" i="1"/>
  <c r="D38" i="1"/>
  <c r="E35" i="1" l="1"/>
  <c r="D35" i="1"/>
  <c r="E34" i="1"/>
  <c r="D34" i="1"/>
  <c r="E27" i="1"/>
  <c r="D27" i="1"/>
  <c r="E25" i="1"/>
  <c r="D25" i="1"/>
  <c r="E24" i="1"/>
  <c r="D24" i="1"/>
  <c r="E23" i="1"/>
  <c r="D23" i="1"/>
  <c r="E22" i="1"/>
  <c r="D22" i="1"/>
  <c r="E21" i="1"/>
  <c r="D21" i="1"/>
  <c r="E20" i="1"/>
  <c r="E19" i="1"/>
  <c r="D19" i="1"/>
  <c r="E18" i="1"/>
  <c r="E17" i="1"/>
  <c r="D17" i="1"/>
  <c r="E16" i="1"/>
  <c r="D16" i="1"/>
  <c r="E15" i="1"/>
  <c r="D15" i="1"/>
  <c r="E49" i="1" l="1"/>
  <c r="D49" i="1"/>
  <c r="E47" i="1"/>
  <c r="D47" i="1"/>
  <c r="E46" i="1"/>
  <c r="E58" i="1"/>
  <c r="D58" i="1"/>
  <c r="D26" i="1" l="1"/>
  <c r="D48" i="1"/>
  <c r="D73" i="1"/>
  <c r="D72" i="1"/>
  <c r="D71" i="1"/>
  <c r="D68" i="1"/>
  <c r="D67" i="1"/>
  <c r="D65" i="1"/>
  <c r="D63" i="1"/>
  <c r="D59" i="1"/>
  <c r="D57" i="1"/>
  <c r="D55" i="1"/>
  <c r="D53" i="1"/>
  <c r="D52" i="1"/>
  <c r="D50" i="1"/>
  <c r="D43" i="1"/>
  <c r="D41" i="1"/>
  <c r="D40" i="1"/>
  <c r="D33" i="1"/>
  <c r="D30" i="1"/>
  <c r="D8" i="1"/>
  <c r="D6" i="1"/>
  <c r="D5" i="1"/>
  <c r="D70" i="1"/>
  <c r="D31" i="1"/>
  <c r="D37" i="1" l="1"/>
  <c r="D51" i="1" s="1"/>
  <c r="D61" i="1"/>
  <c r="D9" i="1"/>
  <c r="D64" i="1"/>
  <c r="D29" i="1"/>
  <c r="D36" i="1" s="1"/>
  <c r="D54" i="1"/>
  <c r="D62" i="1"/>
  <c r="D7" i="1"/>
  <c r="D28" i="1"/>
  <c r="D69" i="1"/>
  <c r="D74" i="1" s="1"/>
  <c r="D56" i="1"/>
  <c r="E6" i="1"/>
  <c r="E7" i="1"/>
  <c r="E9" i="1"/>
  <c r="E14" i="1"/>
  <c r="E30" i="1"/>
  <c r="E31" i="1"/>
  <c r="E32" i="1"/>
  <c r="E33" i="1"/>
  <c r="E37" i="1"/>
  <c r="E39" i="1"/>
  <c r="E40" i="1"/>
  <c r="E41" i="1"/>
  <c r="E43" i="1"/>
  <c r="E50" i="1"/>
  <c r="E52" i="1"/>
  <c r="E53" i="1"/>
  <c r="E54" i="1"/>
  <c r="E55" i="1"/>
  <c r="E56" i="1"/>
  <c r="E57" i="1"/>
  <c r="E59" i="1"/>
  <c r="E61" i="1"/>
  <c r="E62" i="1"/>
  <c r="E63" i="1"/>
  <c r="E64" i="1"/>
  <c r="E67" i="1"/>
  <c r="E68" i="1"/>
  <c r="E69" i="1"/>
  <c r="E70" i="1"/>
  <c r="E71" i="1"/>
  <c r="E72" i="1"/>
  <c r="E73" i="1"/>
  <c r="E51" i="1" l="1"/>
  <c r="D66" i="1"/>
  <c r="D60" i="1"/>
  <c r="D10" i="1"/>
  <c r="E36" i="1"/>
  <c r="E74" i="1"/>
  <c r="E66" i="1"/>
  <c r="E10" i="1"/>
  <c r="F8" i="1" s="1"/>
  <c r="E28" i="1"/>
  <c r="E60" i="1"/>
  <c r="F5" i="1" l="1"/>
  <c r="F7" i="1"/>
  <c r="F6" i="1"/>
  <c r="F9" i="1"/>
  <c r="I69" i="1"/>
  <c r="D75" i="1"/>
  <c r="D77" i="1" s="1"/>
  <c r="E75" i="1"/>
  <c r="J69" i="1" s="1"/>
  <c r="F10" i="1" l="1"/>
  <c r="I70" i="1"/>
  <c r="F28" i="1"/>
  <c r="F51" i="1"/>
  <c r="F36" i="1"/>
  <c r="F66" i="1"/>
  <c r="F65" i="1"/>
  <c r="F48" i="1"/>
  <c r="F42" i="1"/>
  <c r="F44" i="1"/>
  <c r="F26" i="1"/>
  <c r="F45" i="1"/>
  <c r="F38" i="1"/>
  <c r="F15" i="1"/>
  <c r="F20" i="1"/>
  <c r="F35" i="1"/>
  <c r="F25" i="1"/>
  <c r="F17" i="1"/>
  <c r="F22" i="1"/>
  <c r="F16" i="1"/>
  <c r="F34" i="1"/>
  <c r="F18" i="1"/>
  <c r="F24" i="1"/>
  <c r="F21" i="1"/>
  <c r="F19" i="1"/>
  <c r="F27" i="1"/>
  <c r="F23" i="1"/>
  <c r="F58" i="1"/>
  <c r="F46" i="1"/>
  <c r="F49" i="1"/>
  <c r="F47" i="1"/>
  <c r="F68" i="1"/>
  <c r="F39" i="1"/>
  <c r="F59" i="1"/>
  <c r="F30" i="1"/>
  <c r="F32" i="1"/>
  <c r="F55" i="1"/>
  <c r="F63" i="1"/>
  <c r="F33" i="1"/>
  <c r="F54" i="1"/>
  <c r="F50" i="1"/>
  <c r="F29" i="1"/>
  <c r="F56" i="1"/>
  <c r="F31" i="1"/>
  <c r="F72" i="1"/>
  <c r="F71" i="1"/>
  <c r="F57" i="1"/>
  <c r="F52" i="1"/>
  <c r="F70" i="1"/>
  <c r="F43" i="1"/>
  <c r="F62" i="1"/>
  <c r="F67" i="1"/>
  <c r="F73" i="1"/>
  <c r="F53" i="1"/>
  <c r="F14" i="1"/>
  <c r="F64" i="1"/>
  <c r="F37" i="1"/>
  <c r="F40" i="1"/>
  <c r="F61" i="1"/>
  <c r="F69" i="1"/>
  <c r="F41" i="1"/>
  <c r="F60" i="1"/>
  <c r="F74" i="1"/>
  <c r="E77" i="1"/>
  <c r="F75" i="1" l="1"/>
</calcChain>
</file>

<file path=xl/sharedStrings.xml><?xml version="1.0" encoding="utf-8"?>
<sst xmlns="http://schemas.openxmlformats.org/spreadsheetml/2006/main" count="95" uniqueCount="87">
  <si>
    <t>Equivalenza annua</t>
  </si>
  <si>
    <t>Frequenza</t>
  </si>
  <si>
    <t>Equivalenza mensile</t>
  </si>
  <si>
    <t>Input</t>
  </si>
  <si>
    <t>Entrate</t>
  </si>
  <si>
    <t>Uscite</t>
  </si>
  <si>
    <t>weekly</t>
  </si>
  <si>
    <t>monthly</t>
  </si>
  <si>
    <t>two-monthly</t>
  </si>
  <si>
    <t>half-yearly</t>
  </si>
  <si>
    <t>annual</t>
  </si>
  <si>
    <t>quarterly</t>
  </si>
  <si>
    <t>BUDGET PLANNER</t>
  </si>
  <si>
    <t>INCOME (ASSETS)</t>
  </si>
  <si>
    <t xml:space="preserve">TAKE-HOME PAY / PENSION </t>
  </si>
  <si>
    <t xml:space="preserve">TAKE-HOME PAY OF OTHER PEOPLE IN THE FAMILY </t>
  </si>
  <si>
    <t>Financial investment gains</t>
  </si>
  <si>
    <t>Property investment gains</t>
  </si>
  <si>
    <t>OTHER</t>
  </si>
  <si>
    <r>
      <t xml:space="preserve"> </t>
    </r>
    <r>
      <rPr>
        <b/>
        <sz val="14"/>
        <color rgb="FFFF0000"/>
        <rFont val="Calibri"/>
        <family val="2"/>
        <scheme val="minor"/>
      </rPr>
      <t>Amount</t>
    </r>
  </si>
  <si>
    <t>Frequency</t>
  </si>
  <si>
    <r>
      <t xml:space="preserve"> </t>
    </r>
    <r>
      <rPr>
        <b/>
        <sz val="14"/>
        <color rgb="FFFF0000"/>
        <rFont val="Calibri"/>
        <family val="2"/>
        <scheme val="minor"/>
      </rPr>
      <t>Monthly amount</t>
    </r>
  </si>
  <si>
    <t>Annual Amount</t>
  </si>
  <si>
    <t>% on total income</t>
  </si>
  <si>
    <t>TOTAL INCOME (ASSETS)</t>
  </si>
  <si>
    <t>EXPENSES</t>
  </si>
  <si>
    <t xml:space="preserve"> Amount</t>
  </si>
  <si>
    <t>Monthly amount</t>
  </si>
  <si>
    <r>
      <t xml:space="preserve"> </t>
    </r>
    <r>
      <rPr>
        <b/>
        <sz val="14"/>
        <color rgb="FFFF0000"/>
        <rFont val="Calibri"/>
        <family val="2"/>
        <scheme val="minor"/>
      </rPr>
      <t>% on total expenses</t>
    </r>
  </si>
  <si>
    <t xml:space="preserve">Mortgage instalment/ Rent </t>
  </si>
  <si>
    <t>Body corporate fees</t>
  </si>
  <si>
    <t>Furniture &amp; appliances</t>
  </si>
  <si>
    <r>
      <rPr>
        <i/>
        <sz val="11"/>
        <color rgb="FFFF0000"/>
        <rFont val="Calibri"/>
        <family val="2"/>
        <scheme val="minor"/>
      </rPr>
      <t>Renovations &amp; maintenance</t>
    </r>
    <r>
      <rPr>
        <i/>
        <sz val="11"/>
        <color theme="3"/>
        <rFont val="Calibri"/>
        <family val="2"/>
        <scheme val="minor"/>
      </rPr>
      <t xml:space="preserve"> </t>
    </r>
  </si>
  <si>
    <t>Electricity</t>
  </si>
  <si>
    <t>Gas</t>
  </si>
  <si>
    <t>Water</t>
  </si>
  <si>
    <t>Internet</t>
  </si>
  <si>
    <t>Pay TV</t>
  </si>
  <si>
    <t xml:space="preserve">Phone </t>
  </si>
  <si>
    <t>Mobile Phone</t>
  </si>
  <si>
    <t>Waste tax</t>
  </si>
  <si>
    <t xml:space="preserve">Household items </t>
  </si>
  <si>
    <t>Other</t>
  </si>
  <si>
    <t>Households</t>
  </si>
  <si>
    <t>Car/motorcycle insurance</t>
  </si>
  <si>
    <t>Home &amp; contents insurance</t>
  </si>
  <si>
    <t xml:space="preserve">Personal insurance </t>
  </si>
  <si>
    <t>Health insurance</t>
  </si>
  <si>
    <t>Interests on credit card</t>
  </si>
  <si>
    <t xml:space="preserve">Paying off debt  </t>
  </si>
  <si>
    <t xml:space="preserve">Financial Services </t>
  </si>
  <si>
    <t>Food and beverages</t>
  </si>
  <si>
    <t>Alcohol &amp; cigarettes</t>
  </si>
  <si>
    <t>Education/Training courses</t>
  </si>
  <si>
    <t>Clothing &amp; shoes</t>
  </si>
  <si>
    <t>Cosmetics/Jewels &amp; accessories</t>
  </si>
  <si>
    <t>Hairdresser/Beauty treatments</t>
  </si>
  <si>
    <t>Electronics (PC, smartphone, tablet)</t>
  </si>
  <si>
    <t>Legal Assistance</t>
  </si>
  <si>
    <t>Accounting/administrative consultancy</t>
  </si>
  <si>
    <t>Medicines &amp; pharmacy</t>
  </si>
  <si>
    <t>Doctors &amp; Medical</t>
  </si>
  <si>
    <t>Pet food</t>
  </si>
  <si>
    <t>Pet care &amp; vet</t>
  </si>
  <si>
    <t>GROCERIES &amp; PERSONAL</t>
  </si>
  <si>
    <t>Bar &amp; restaurants</t>
  </si>
  <si>
    <t>Books</t>
  </si>
  <si>
    <t>Newspapers &amp; Magazines</t>
  </si>
  <si>
    <t>Films and Music</t>
  </si>
  <si>
    <t>Holidays</t>
  </si>
  <si>
    <t>Celebrations &amp; gifts</t>
  </si>
  <si>
    <t>Sports &amp; gym/Other hobbies</t>
  </si>
  <si>
    <t>ENTERTAINMENT</t>
  </si>
  <si>
    <t>Bus ticket or yearly card/Train/other transports</t>
  </si>
  <si>
    <t>Car/Motorcycle fuel</t>
  </si>
  <si>
    <t>Road tolls &amp; parking</t>
  </si>
  <si>
    <t xml:space="preserve">Auto/morcycle repairs &amp; maintenance </t>
  </si>
  <si>
    <t>CAR &amp; TRANSPORT</t>
  </si>
  <si>
    <t>Toys</t>
  </si>
  <si>
    <t>Babysitting</t>
  </si>
  <si>
    <t>School/University fees</t>
  </si>
  <si>
    <t>School/University books</t>
  </si>
  <si>
    <t>School uniforms</t>
  </si>
  <si>
    <t>Child support payment</t>
  </si>
  <si>
    <t>OTHER EXPENSES FOR CHILDREN</t>
  </si>
  <si>
    <t>TOTAL EXPENSES (LIABILITIES)</t>
  </si>
  <si>
    <t>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</si>
</sst>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[$€-410]\ * #,##0.00_-;\-[$€-410]\ * #,##0.00_-;_-[$€-410]\ * &quot;-&quot;??_-;_-@_-"/>
    <numFmt numFmtId="165" formatCode="_-* #,##0.0000_-;\-* #,##0.00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i/>
      <sz val="11"/>
      <color theme="3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ont="1" applyAlignment="1">
      <alignment vertical="center"/>
    </xf>
    <xf numFmtId="164" fontId="0" fillId="0" borderId="0" xfId="1" applyNumberFormat="1" applyFont="1" applyAlignment="1">
      <alignment vertical="center"/>
    </xf>
    <xf numFmtId="9" fontId="0" fillId="0" borderId="0" xfId="1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4" fillId="0" borderId="7" xfId="0" applyNumberFormat="1" applyFont="1" applyFill="1" applyBorder="1" applyAlignment="1">
      <alignment vertical="center"/>
    </xf>
    <xf numFmtId="164" fontId="4" fillId="3" borderId="7" xfId="1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64" fontId="11" fillId="0" borderId="0" xfId="0" applyNumberFormat="1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164" fontId="15" fillId="4" borderId="4" xfId="0" applyNumberFormat="1" applyFont="1" applyFill="1" applyBorder="1" applyAlignment="1">
      <alignment vertical="center"/>
    </xf>
    <xf numFmtId="164" fontId="15" fillId="4" borderId="4" xfId="1" applyNumberFormat="1" applyFont="1" applyFill="1" applyBorder="1" applyAlignment="1">
      <alignment vertical="center"/>
    </xf>
    <xf numFmtId="164" fontId="0" fillId="2" borderId="7" xfId="0" applyNumberFormat="1" applyFont="1" applyFill="1" applyBorder="1" applyAlignment="1">
      <alignment vertical="center"/>
    </xf>
    <xf numFmtId="164" fontId="0" fillId="2" borderId="9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>
      <alignment vertical="center"/>
    </xf>
    <xf numFmtId="164" fontId="4" fillId="3" borderId="9" xfId="1" applyNumberFormat="1" applyFont="1" applyFill="1" applyBorder="1" applyAlignment="1">
      <alignment vertical="center"/>
    </xf>
    <xf numFmtId="0" fontId="15" fillId="4" borderId="4" xfId="0" applyFont="1" applyFill="1" applyBorder="1" applyAlignment="1">
      <alignment vertical="center"/>
    </xf>
    <xf numFmtId="0" fontId="14" fillId="4" borderId="16" xfId="0" applyFont="1" applyFill="1" applyBorder="1" applyAlignment="1">
      <alignment vertical="center"/>
    </xf>
    <xf numFmtId="165" fontId="2" fillId="0" borderId="0" xfId="2" applyNumberFormat="1" applyFont="1" applyFill="1" applyBorder="1" applyAlignment="1">
      <alignment horizontal="center" vertical="center"/>
    </xf>
    <xf numFmtId="164" fontId="15" fillId="4" borderId="1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center" vertical="center"/>
    </xf>
    <xf numFmtId="9" fontId="3" fillId="3" borderId="8" xfId="1" applyFont="1" applyFill="1" applyBorder="1" applyAlignment="1">
      <alignment horizontal="center" vertical="center"/>
    </xf>
    <xf numFmtId="9" fontId="15" fillId="4" borderId="5" xfId="1" applyFont="1" applyFill="1" applyBorder="1" applyAlignment="1">
      <alignment horizontal="center" vertical="center"/>
    </xf>
    <xf numFmtId="9" fontId="3" fillId="3" borderId="19" xfId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3" fillId="3" borderId="9" xfId="1" applyNumberFormat="1" applyFont="1" applyFill="1" applyBorder="1" applyAlignment="1">
      <alignment vertical="center"/>
    </xf>
    <xf numFmtId="43" fontId="0" fillId="0" borderId="0" xfId="2" applyFont="1" applyAlignment="1">
      <alignment vertical="center"/>
    </xf>
    <xf numFmtId="0" fontId="16" fillId="0" borderId="1" xfId="0" applyFont="1" applyFill="1" applyBorder="1" applyAlignment="1">
      <alignment horizontal="left" vertical="center" indent="2"/>
    </xf>
    <xf numFmtId="164" fontId="16" fillId="2" borderId="0" xfId="0" applyNumberFormat="1" applyFont="1" applyFill="1" applyBorder="1" applyAlignment="1">
      <alignment vertical="center"/>
    </xf>
    <xf numFmtId="164" fontId="16" fillId="3" borderId="0" xfId="1" applyNumberFormat="1" applyFont="1" applyFill="1" applyBorder="1" applyAlignment="1">
      <alignment vertical="center"/>
    </xf>
    <xf numFmtId="9" fontId="16" fillId="3" borderId="2" xfId="1" applyFont="1" applyFill="1" applyBorder="1" applyAlignment="1">
      <alignment horizontal="center" vertical="center"/>
    </xf>
    <xf numFmtId="164" fontId="15" fillId="4" borderId="17" xfId="0" applyNumberFormat="1" applyFont="1" applyFill="1" applyBorder="1" applyAlignment="1">
      <alignment vertical="center"/>
    </xf>
    <xf numFmtId="0" fontId="18" fillId="4" borderId="1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8" fillId="4" borderId="13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 indent="2"/>
    </xf>
    <xf numFmtId="0" fontId="21" fillId="0" borderId="1" xfId="0" applyFont="1" applyFill="1" applyBorder="1" applyAlignment="1">
      <alignment horizontal="left" vertical="center" indent="2"/>
    </xf>
    <xf numFmtId="0" fontId="20" fillId="4" borderId="15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</cellXfs>
  <cellStyles count="3">
    <cellStyle name="Migliaia" xfId="2" builtinId="3"/>
    <cellStyle name="Normale" xfId="0" builtinId="0"/>
    <cellStyle name="Percentuale" xfId="1" builtinId="5"/>
  </cellStyles>
  <dxfs count="0"/>
  <tableStyles count="0" defaultTableStyle="TableStyleMedium2" defaultPivotStyle="PivotStyleLight16"/>
  <colors>
    <mruColors>
      <color rgb="FFFF3F3F"/>
      <color rgb="FF81FFBA"/>
      <color rgb="FFFF8B8B"/>
      <color rgb="FF00CC99"/>
      <color rgb="FF9BFFC8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Yearly expenses (in</a:t>
            </a:r>
            <a:r>
              <a:rPr lang="it-IT" baseline="0"/>
              <a:t> detail)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F925-41A5-8D3C-AE27C3355F2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F925-41A5-8D3C-AE27C3355F2A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F925-41A5-8D3C-AE27C3355F2A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F925-41A5-8D3C-AE27C3355F2A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F925-41A5-8D3C-AE27C3355F2A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F925-41A5-8D3C-AE27C3355F2A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(BUDGET!$A$28,BUDGET!$A$36,BUDGET!$A$51,BUDGET!$A$60,BUDGET!$A$66,BUDGET!$A$74)</c:f>
              <c:strCache>
                <c:ptCount val="6"/>
                <c:pt idx="0">
                  <c:v>Households</c:v>
                </c:pt>
                <c:pt idx="1">
                  <c:v>Financial Services </c:v>
                </c:pt>
                <c:pt idx="2">
                  <c:v>GROCERIES &amp; PERSONAL</c:v>
                </c:pt>
                <c:pt idx="3">
                  <c:v>ENTERTAINMENT</c:v>
                </c:pt>
                <c:pt idx="4">
                  <c:v>CAR &amp; TRANSPORT</c:v>
                </c:pt>
                <c:pt idx="5">
                  <c:v>OTHER EXPENSES FOR CHILDREN</c:v>
                </c:pt>
              </c:strCache>
            </c:strRef>
          </c:cat>
          <c:val>
            <c:numRef>
              <c:f>(BUDGET!$F$28,BUDGET!$F$36,BUDGET!$F$51,BUDGET!$F$60,BUDGET!$F$66,BUDGET!$F$74)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63-40D0-96A1-104DD68F1D0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202128900554093"/>
          <c:y val="0.27887241957780534"/>
          <c:w val="0.30775137313209677"/>
          <c:h val="0.445387224633382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0</xdr:col>
      <xdr:colOff>1778001</xdr:colOff>
      <xdr:row>1</xdr:row>
      <xdr:rowOff>95250</xdr:rowOff>
    </xdr:to>
    <xdr:sp macro="" textlink="">
      <xdr:nvSpPr>
        <xdr:cNvPr id="4" name="Rettangolo 3"/>
        <xdr:cNvSpPr/>
      </xdr:nvSpPr>
      <xdr:spPr>
        <a:xfrm>
          <a:off x="1" y="0"/>
          <a:ext cx="1778000" cy="867833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2085975</xdr:colOff>
      <xdr:row>78</xdr:row>
      <xdr:rowOff>121708</xdr:rowOff>
    </xdr:from>
    <xdr:to>
      <xdr:col>4</xdr:col>
      <xdr:colOff>829725</xdr:colOff>
      <xdr:row>104</xdr:row>
      <xdr:rowOff>97584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52921</xdr:colOff>
      <xdr:row>0</xdr:row>
      <xdr:rowOff>0</xdr:rowOff>
    </xdr:from>
    <xdr:to>
      <xdr:col>0</xdr:col>
      <xdr:colOff>1706128</xdr:colOff>
      <xdr:row>1</xdr:row>
      <xdr:rowOff>91417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921" y="0"/>
          <a:ext cx="1653207" cy="86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W81"/>
  <sheetViews>
    <sheetView showGridLines="0" tabSelected="1" view="pageBreakPreview" topLeftCell="A34" zoomScale="90" zoomScaleNormal="90" zoomScaleSheetLayoutView="90" workbookViewId="0">
      <selection activeCell="A73" sqref="A73"/>
    </sheetView>
  </sheetViews>
  <sheetFormatPr defaultColWidth="9.109375" defaultRowHeight="14.4" x14ac:dyDescent="0.3"/>
  <cols>
    <col min="1" max="1" width="62.109375" style="1" bestFit="1" customWidth="1"/>
    <col min="2" max="3" width="16.5546875" style="1" customWidth="1"/>
    <col min="4" max="5" width="22.6640625" style="2" customWidth="1"/>
    <col min="6" max="6" width="19.109375" style="3" customWidth="1"/>
    <col min="7" max="7" width="19.6640625" style="1" customWidth="1"/>
    <col min="8" max="8" width="40.6640625" style="1" customWidth="1"/>
    <col min="9" max="9" width="19.5546875" style="1" customWidth="1"/>
    <col min="10" max="10" width="21" style="1" customWidth="1"/>
    <col min="11" max="11" width="12.6640625" style="1" bestFit="1" customWidth="1"/>
    <col min="12" max="16384" width="9.109375" style="1"/>
  </cols>
  <sheetData>
    <row r="1" spans="1:23" ht="60.75" customHeight="1" x14ac:dyDescent="0.3">
      <c r="A1" s="54" t="s">
        <v>12</v>
      </c>
      <c r="B1" s="55"/>
      <c r="C1" s="55"/>
      <c r="D1" s="55"/>
      <c r="E1" s="55"/>
      <c r="F1" s="55"/>
      <c r="G1" s="4"/>
      <c r="H1" s="4"/>
      <c r="I1" s="4"/>
      <c r="J1" s="4"/>
      <c r="K1" s="12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x14ac:dyDescent="0.3">
      <c r="G2" s="4"/>
      <c r="H2" s="4"/>
      <c r="I2" s="4"/>
      <c r="J2" s="4"/>
      <c r="K2" s="12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5" thickBot="1" x14ac:dyDescent="0.35">
      <c r="B3" s="52" t="s">
        <v>3</v>
      </c>
      <c r="C3" s="53"/>
      <c r="G3" s="4"/>
      <c r="H3" s="4"/>
      <c r="I3" s="4"/>
      <c r="J3" s="4"/>
      <c r="K3" s="12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42" customHeight="1" x14ac:dyDescent="0.3">
      <c r="A4" s="43" t="s">
        <v>13</v>
      </c>
      <c r="B4" s="19" t="s">
        <v>19</v>
      </c>
      <c r="C4" s="46" t="s">
        <v>20</v>
      </c>
      <c r="D4" s="19" t="s">
        <v>21</v>
      </c>
      <c r="E4" s="46" t="s">
        <v>22</v>
      </c>
      <c r="F4" s="47" t="s">
        <v>23</v>
      </c>
      <c r="G4" s="13"/>
      <c r="H4" s="16" t="s">
        <v>1</v>
      </c>
      <c r="I4" s="16" t="s">
        <v>0</v>
      </c>
      <c r="J4" s="16" t="s">
        <v>2</v>
      </c>
      <c r="K4" s="12"/>
      <c r="L4" s="13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x14ac:dyDescent="0.3">
      <c r="A5" s="44" t="s">
        <v>14</v>
      </c>
      <c r="B5" s="23"/>
      <c r="C5" s="23"/>
      <c r="D5" s="9">
        <f>+IF(B5&gt;0,VLOOKUP(C5,$H$5:$J$10,3,0)*B5,0)</f>
        <v>0</v>
      </c>
      <c r="E5" s="9"/>
      <c r="F5" s="32" t="str">
        <f>+IFERROR(E5/$E$10,"")</f>
        <v/>
      </c>
      <c r="G5" s="14"/>
      <c r="H5" s="17" t="s">
        <v>6</v>
      </c>
      <c r="I5" s="18">
        <v>52</v>
      </c>
      <c r="J5" s="29">
        <f>+I5/12</f>
        <v>4.333333333333333</v>
      </c>
      <c r="K5" s="12"/>
      <c r="L5" s="13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x14ac:dyDescent="0.3">
      <c r="A6" s="44" t="s">
        <v>15</v>
      </c>
      <c r="B6" s="23"/>
      <c r="C6" s="23"/>
      <c r="D6" s="9">
        <f>+IF(B6&gt;0,VLOOKUP(C6,$H$5:$J$10,3,0)*B6,0)</f>
        <v>0</v>
      </c>
      <c r="E6" s="9">
        <f>+IF(B6&gt;0,VLOOKUP(C6,$H$5:$I$10,2,0)*B6,0)</f>
        <v>0</v>
      </c>
      <c r="F6" s="32" t="str">
        <f>+IFERROR(E6/$E$10,"")</f>
        <v/>
      </c>
      <c r="G6" s="14"/>
      <c r="H6" s="17" t="s">
        <v>7</v>
      </c>
      <c r="I6" s="18">
        <v>12</v>
      </c>
      <c r="J6" s="29">
        <f t="shared" ref="J6:J10" si="0">+I6/12</f>
        <v>1</v>
      </c>
      <c r="K6" s="12"/>
      <c r="L6" s="13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x14ac:dyDescent="0.3">
      <c r="A7" s="44" t="s">
        <v>16</v>
      </c>
      <c r="B7" s="23"/>
      <c r="C7" s="23"/>
      <c r="D7" s="9">
        <f>+IF(B7&gt;0,VLOOKUP(C7,$H$5:$J$10,3,0)*B7,0)</f>
        <v>0</v>
      </c>
      <c r="E7" s="9">
        <f>+IF(B7&gt;0,VLOOKUP(C7,$H$5:$I$10,2,0)*B7,0)</f>
        <v>0</v>
      </c>
      <c r="F7" s="32" t="str">
        <f>+IFERROR(E7/$E$10,"")</f>
        <v/>
      </c>
      <c r="G7" s="14"/>
      <c r="H7" s="17" t="s">
        <v>8</v>
      </c>
      <c r="I7" s="18">
        <v>6</v>
      </c>
      <c r="J7" s="29">
        <f t="shared" si="0"/>
        <v>0.5</v>
      </c>
      <c r="K7" s="13"/>
      <c r="L7" s="13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x14ac:dyDescent="0.3">
      <c r="A8" s="44" t="s">
        <v>17</v>
      </c>
      <c r="B8" s="23"/>
      <c r="C8" s="23"/>
      <c r="D8" s="9">
        <f>+IF(B8&gt;0,VLOOKUP(C8,$H$5:$J$10,3,0)*B8,0)</f>
        <v>0</v>
      </c>
      <c r="E8" s="9">
        <f>+IF(B8&gt;0,VLOOKUP(C8,$H$5:$I$10,2,0)*B8,0)</f>
        <v>0</v>
      </c>
      <c r="F8" s="32" t="str">
        <f>+IFERROR(E8/$E$10,"")</f>
        <v/>
      </c>
      <c r="G8" s="14"/>
      <c r="H8" s="17" t="s">
        <v>11</v>
      </c>
      <c r="I8" s="18">
        <v>4</v>
      </c>
      <c r="J8" s="29">
        <f t="shared" si="0"/>
        <v>0.33333333333333331</v>
      </c>
      <c r="K8" s="13"/>
      <c r="L8" s="13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x14ac:dyDescent="0.3">
      <c r="A9" s="45" t="s">
        <v>18</v>
      </c>
      <c r="B9" s="24"/>
      <c r="C9" s="24"/>
      <c r="D9" s="36">
        <f>+IF(B9&gt;0,VLOOKUP(C9,$H$5:$J$10,3,0)*B9,0)</f>
        <v>0</v>
      </c>
      <c r="E9" s="36">
        <f>+IF(B9&gt;0,VLOOKUP(C9,$H$5:$I$10,2,0)*B9,0)</f>
        <v>0</v>
      </c>
      <c r="F9" s="34" t="str">
        <f>+IFERROR(E9/$E$10,"")</f>
        <v/>
      </c>
      <c r="G9" s="14"/>
      <c r="H9" s="17" t="s">
        <v>9</v>
      </c>
      <c r="I9" s="18">
        <v>2</v>
      </c>
      <c r="J9" s="29">
        <f t="shared" si="0"/>
        <v>0.16666666666666666</v>
      </c>
      <c r="K9" s="13"/>
      <c r="L9" s="13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27" customHeight="1" thickBot="1" x14ac:dyDescent="0.35">
      <c r="A10" s="48" t="s">
        <v>24</v>
      </c>
      <c r="B10" s="21"/>
      <c r="C10" s="21"/>
      <c r="D10" s="22">
        <f>SUM(D5:D9)</f>
        <v>0</v>
      </c>
      <c r="E10" s="22">
        <f>SUM(E5:E9)</f>
        <v>0</v>
      </c>
      <c r="F10" s="33">
        <f>SUM(F5:F9)</f>
        <v>0</v>
      </c>
      <c r="G10" s="13"/>
      <c r="H10" s="17" t="s">
        <v>10</v>
      </c>
      <c r="I10" s="18">
        <v>1</v>
      </c>
      <c r="J10" s="29">
        <f t="shared" si="0"/>
        <v>8.3333333333333329E-2</v>
      </c>
      <c r="K10" s="13"/>
      <c r="L10" s="13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21" x14ac:dyDescent="0.3">
      <c r="A11" s="6"/>
      <c r="B11" s="7"/>
      <c r="D11" s="1"/>
      <c r="E11" s="1"/>
      <c r="F11" s="1"/>
      <c r="G11" s="13"/>
      <c r="H11" s="13"/>
      <c r="I11" s="13"/>
      <c r="J11" s="13"/>
      <c r="K11" s="13"/>
      <c r="L11" s="13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5" customHeight="1" thickBot="1" x14ac:dyDescent="0.35">
      <c r="A12" s="6"/>
      <c r="B12" s="52" t="s">
        <v>3</v>
      </c>
      <c r="C12" s="53"/>
      <c r="D12" s="1"/>
      <c r="E12" s="1"/>
      <c r="F12" s="1"/>
      <c r="G12" s="13"/>
      <c r="H12" s="13"/>
      <c r="I12" s="13"/>
      <c r="J12" s="13"/>
      <c r="K12" s="13"/>
      <c r="L12" s="13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42" customHeight="1" x14ac:dyDescent="0.3">
      <c r="A13" s="43" t="s">
        <v>25</v>
      </c>
      <c r="B13" s="19" t="s">
        <v>26</v>
      </c>
      <c r="C13" s="19" t="s">
        <v>20</v>
      </c>
      <c r="D13" s="19" t="s">
        <v>27</v>
      </c>
      <c r="E13" s="19" t="s">
        <v>22</v>
      </c>
      <c r="F13" s="20" t="s">
        <v>28</v>
      </c>
      <c r="G13" s="13"/>
      <c r="H13" s="13"/>
      <c r="I13" s="13"/>
      <c r="J13" s="13"/>
      <c r="K13" s="13"/>
      <c r="L13" s="13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x14ac:dyDescent="0.3">
      <c r="A14" s="49" t="s">
        <v>29</v>
      </c>
      <c r="B14" s="39"/>
      <c r="C14" s="39"/>
      <c r="D14" s="40">
        <f t="shared" ref="D14:D27" si="1">+IF(B14&gt;0,VLOOKUP(C14,$H$5:$J$10,3,0)*B14,0)</f>
        <v>0</v>
      </c>
      <c r="E14" s="40">
        <f t="shared" ref="E14:E27" si="2">+IF(B14&gt;0,VLOOKUP(C14,$H$5:$I$10,2,0)*B14,0)</f>
        <v>0</v>
      </c>
      <c r="F14" s="41" t="str">
        <f>IFERROR(+E14/$E$75,"")</f>
        <v/>
      </c>
      <c r="G14" s="37"/>
      <c r="H14" s="13"/>
      <c r="I14" s="13"/>
      <c r="J14" s="13"/>
      <c r="K14" s="13"/>
      <c r="L14" s="1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x14ac:dyDescent="0.3">
      <c r="A15" s="49" t="s">
        <v>30</v>
      </c>
      <c r="B15" s="39"/>
      <c r="C15" s="39"/>
      <c r="D15" s="40">
        <f t="shared" si="1"/>
        <v>0</v>
      </c>
      <c r="E15" s="40">
        <f t="shared" si="2"/>
        <v>0</v>
      </c>
      <c r="F15" s="41" t="str">
        <f t="shared" ref="F15:F74" si="3">IFERROR(+E15/$E$75,"")</f>
        <v/>
      </c>
      <c r="G15" s="37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x14ac:dyDescent="0.3">
      <c r="A16" s="49" t="s">
        <v>31</v>
      </c>
      <c r="B16" s="39"/>
      <c r="C16" s="39"/>
      <c r="D16" s="40">
        <f t="shared" si="1"/>
        <v>0</v>
      </c>
      <c r="E16" s="40">
        <f t="shared" si="2"/>
        <v>0</v>
      </c>
      <c r="F16" s="41" t="str">
        <f t="shared" si="3"/>
        <v/>
      </c>
      <c r="G16" s="3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x14ac:dyDescent="0.3">
      <c r="A17" s="38" t="s">
        <v>32</v>
      </c>
      <c r="B17" s="39"/>
      <c r="C17" s="39"/>
      <c r="D17" s="40">
        <f t="shared" si="1"/>
        <v>0</v>
      </c>
      <c r="E17" s="40">
        <f t="shared" si="2"/>
        <v>0</v>
      </c>
      <c r="F17" s="41" t="str">
        <f t="shared" si="3"/>
        <v/>
      </c>
      <c r="G17" s="3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x14ac:dyDescent="0.3">
      <c r="A18" s="49" t="s">
        <v>33</v>
      </c>
      <c r="B18" s="39"/>
      <c r="C18" s="39"/>
      <c r="D18" s="40">
        <f t="shared" si="1"/>
        <v>0</v>
      </c>
      <c r="E18" s="40">
        <f t="shared" si="2"/>
        <v>0</v>
      </c>
      <c r="F18" s="41" t="str">
        <f t="shared" si="3"/>
        <v/>
      </c>
      <c r="G18" s="3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x14ac:dyDescent="0.3">
      <c r="A19" s="49" t="s">
        <v>34</v>
      </c>
      <c r="B19" s="39"/>
      <c r="C19" s="39"/>
      <c r="D19" s="40">
        <f t="shared" si="1"/>
        <v>0</v>
      </c>
      <c r="E19" s="40">
        <f t="shared" si="2"/>
        <v>0</v>
      </c>
      <c r="F19" s="41" t="str">
        <f t="shared" si="3"/>
        <v/>
      </c>
      <c r="G19" s="37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x14ac:dyDescent="0.3">
      <c r="A20" s="49" t="s">
        <v>35</v>
      </c>
      <c r="B20" s="39"/>
      <c r="C20" s="39"/>
      <c r="D20" s="40">
        <f t="shared" si="1"/>
        <v>0</v>
      </c>
      <c r="E20" s="40">
        <f t="shared" si="2"/>
        <v>0</v>
      </c>
      <c r="F20" s="41" t="str">
        <f t="shared" si="3"/>
        <v/>
      </c>
      <c r="G20" s="37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x14ac:dyDescent="0.3">
      <c r="A21" s="49" t="s">
        <v>36</v>
      </c>
      <c r="B21" s="39"/>
      <c r="C21" s="39"/>
      <c r="D21" s="40">
        <f t="shared" si="1"/>
        <v>0</v>
      </c>
      <c r="E21" s="40">
        <f t="shared" si="2"/>
        <v>0</v>
      </c>
      <c r="F21" s="41" t="str">
        <f t="shared" si="3"/>
        <v/>
      </c>
      <c r="G21" s="3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x14ac:dyDescent="0.3">
      <c r="A22" s="49" t="s">
        <v>37</v>
      </c>
      <c r="B22" s="39"/>
      <c r="C22" s="39"/>
      <c r="D22" s="40">
        <f t="shared" si="1"/>
        <v>0</v>
      </c>
      <c r="E22" s="40">
        <f t="shared" si="2"/>
        <v>0</v>
      </c>
      <c r="F22" s="41" t="str">
        <f t="shared" si="3"/>
        <v/>
      </c>
      <c r="G22" s="3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x14ac:dyDescent="0.3">
      <c r="A23" s="49" t="s">
        <v>38</v>
      </c>
      <c r="B23" s="39"/>
      <c r="C23" s="39"/>
      <c r="D23" s="40">
        <f t="shared" si="1"/>
        <v>0</v>
      </c>
      <c r="E23" s="40">
        <f t="shared" si="2"/>
        <v>0</v>
      </c>
      <c r="F23" s="41" t="str">
        <f t="shared" si="3"/>
        <v/>
      </c>
      <c r="G23" s="3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x14ac:dyDescent="0.3">
      <c r="A24" s="49" t="s">
        <v>39</v>
      </c>
      <c r="B24" s="39"/>
      <c r="C24" s="39"/>
      <c r="D24" s="40">
        <f t="shared" si="1"/>
        <v>0</v>
      </c>
      <c r="E24" s="40">
        <f t="shared" si="2"/>
        <v>0</v>
      </c>
      <c r="F24" s="41" t="str">
        <f t="shared" si="3"/>
        <v/>
      </c>
      <c r="G24" s="3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x14ac:dyDescent="0.3">
      <c r="A25" s="49" t="s">
        <v>40</v>
      </c>
      <c r="B25" s="39"/>
      <c r="C25" s="39"/>
      <c r="D25" s="40">
        <f t="shared" si="1"/>
        <v>0</v>
      </c>
      <c r="E25" s="40">
        <f t="shared" si="2"/>
        <v>0</v>
      </c>
      <c r="F25" s="41" t="str">
        <f t="shared" si="3"/>
        <v/>
      </c>
      <c r="G25" s="3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x14ac:dyDescent="0.3">
      <c r="A26" s="49" t="s">
        <v>41</v>
      </c>
      <c r="B26" s="39"/>
      <c r="C26" s="39"/>
      <c r="D26" s="40">
        <f t="shared" si="1"/>
        <v>0</v>
      </c>
      <c r="E26" s="40">
        <f t="shared" si="2"/>
        <v>0</v>
      </c>
      <c r="F26" s="41" t="str">
        <f t="shared" si="3"/>
        <v/>
      </c>
      <c r="G26" s="3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x14ac:dyDescent="0.3">
      <c r="A27" s="49" t="s">
        <v>42</v>
      </c>
      <c r="B27" s="39"/>
      <c r="C27" s="39"/>
      <c r="D27" s="40">
        <f t="shared" si="1"/>
        <v>0</v>
      </c>
      <c r="E27" s="40">
        <f t="shared" si="2"/>
        <v>0</v>
      </c>
      <c r="F27" s="41" t="str">
        <f t="shared" si="3"/>
        <v/>
      </c>
      <c r="G27" s="3"/>
      <c r="H27" s="16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x14ac:dyDescent="0.3">
      <c r="A28" s="44" t="s">
        <v>43</v>
      </c>
      <c r="B28" s="8"/>
      <c r="C28" s="8"/>
      <c r="D28" s="9">
        <f>SUM(D14:D27)</f>
        <v>0</v>
      </c>
      <c r="E28" s="9">
        <f>SUM(E14:E27)</f>
        <v>0</v>
      </c>
      <c r="F28" s="32" t="str">
        <f t="shared" si="3"/>
        <v/>
      </c>
      <c r="G28" s="3"/>
      <c r="H28" s="17"/>
      <c r="I28" s="15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x14ac:dyDescent="0.3">
      <c r="A29" s="49" t="s">
        <v>44</v>
      </c>
      <c r="B29" s="39"/>
      <c r="C29" s="39"/>
      <c r="D29" s="40">
        <f t="shared" ref="D29:D35" si="4">+IF(B29&gt;0,VLOOKUP(C29,$H$5:$J$10,3,0)*B29,0)</f>
        <v>0</v>
      </c>
      <c r="E29" s="40">
        <f>+IF(B29&gt;0,VLOOKUP(C29,$H$5:$I$10,2,0)*B29,0)</f>
        <v>0</v>
      </c>
      <c r="F29" s="41" t="str">
        <f t="shared" si="3"/>
        <v/>
      </c>
      <c r="G29" s="3"/>
      <c r="H29" s="17"/>
      <c r="I29" s="15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x14ac:dyDescent="0.3">
      <c r="A30" s="49" t="s">
        <v>45</v>
      </c>
      <c r="B30" s="39"/>
      <c r="C30" s="39"/>
      <c r="D30" s="40">
        <f t="shared" si="4"/>
        <v>0</v>
      </c>
      <c r="E30" s="40">
        <f t="shared" ref="E30:E35" si="5">+IF(B30&gt;0,VLOOKUP(C30,$H$5:$I$10,2,0)*B30,0)</f>
        <v>0</v>
      </c>
      <c r="F30" s="41" t="str">
        <f t="shared" si="3"/>
        <v/>
      </c>
      <c r="G30" s="3"/>
      <c r="H30" s="17"/>
      <c r="I30" s="15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x14ac:dyDescent="0.3">
      <c r="A31" s="49" t="s">
        <v>46</v>
      </c>
      <c r="B31" s="39"/>
      <c r="C31" s="39"/>
      <c r="D31" s="40">
        <f t="shared" si="4"/>
        <v>0</v>
      </c>
      <c r="E31" s="40">
        <f t="shared" si="5"/>
        <v>0</v>
      </c>
      <c r="F31" s="41" t="str">
        <f t="shared" si="3"/>
        <v/>
      </c>
      <c r="G31" s="3"/>
      <c r="H31" s="17"/>
      <c r="I31" s="15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x14ac:dyDescent="0.3">
      <c r="A32" s="49" t="s">
        <v>47</v>
      </c>
      <c r="B32" s="39"/>
      <c r="C32" s="39"/>
      <c r="D32" s="40">
        <f t="shared" si="4"/>
        <v>0</v>
      </c>
      <c r="E32" s="40">
        <f t="shared" si="5"/>
        <v>0</v>
      </c>
      <c r="F32" s="41" t="str">
        <f t="shared" si="3"/>
        <v/>
      </c>
      <c r="G32" s="3"/>
      <c r="H32" s="17"/>
      <c r="I32" s="15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x14ac:dyDescent="0.3">
      <c r="A33" s="49" t="s">
        <v>48</v>
      </c>
      <c r="B33" s="39"/>
      <c r="C33" s="39"/>
      <c r="D33" s="40">
        <f t="shared" si="4"/>
        <v>0</v>
      </c>
      <c r="E33" s="40">
        <f t="shared" si="5"/>
        <v>0</v>
      </c>
      <c r="F33" s="41" t="str">
        <f t="shared" si="3"/>
        <v/>
      </c>
      <c r="G33" s="3"/>
      <c r="H33" s="17"/>
      <c r="I33" s="15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x14ac:dyDescent="0.3">
      <c r="A34" s="49" t="s">
        <v>49</v>
      </c>
      <c r="B34" s="39"/>
      <c r="C34" s="39"/>
      <c r="D34" s="40">
        <f t="shared" si="4"/>
        <v>0</v>
      </c>
      <c r="E34" s="40">
        <f t="shared" si="5"/>
        <v>0</v>
      </c>
      <c r="F34" s="41" t="str">
        <f t="shared" si="3"/>
        <v/>
      </c>
      <c r="G34" s="3"/>
      <c r="H34" s="16"/>
      <c r="I34" s="15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x14ac:dyDescent="0.3">
      <c r="A35" s="49" t="s">
        <v>42</v>
      </c>
      <c r="B35" s="39"/>
      <c r="C35" s="39"/>
      <c r="D35" s="40">
        <f t="shared" si="4"/>
        <v>0</v>
      </c>
      <c r="E35" s="40">
        <f t="shared" si="5"/>
        <v>0</v>
      </c>
      <c r="F35" s="41" t="str">
        <f t="shared" si="3"/>
        <v/>
      </c>
      <c r="G35" s="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x14ac:dyDescent="0.3">
      <c r="A36" s="44" t="s">
        <v>50</v>
      </c>
      <c r="B36" s="8"/>
      <c r="C36" s="8"/>
      <c r="D36" s="9">
        <f>SUM(D29:D35)</f>
        <v>0</v>
      </c>
      <c r="E36" s="9">
        <f>SUM(E29:E35)</f>
        <v>0</v>
      </c>
      <c r="F36" s="32" t="str">
        <f t="shared" si="3"/>
        <v/>
      </c>
      <c r="G36" s="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x14ac:dyDescent="0.3">
      <c r="A37" s="49" t="s">
        <v>51</v>
      </c>
      <c r="B37" s="39"/>
      <c r="C37" s="39"/>
      <c r="D37" s="40">
        <f t="shared" ref="D37:D50" si="6">+IF(B37&gt;0,VLOOKUP(C37,$H$5:$J$10,3,0)*B37,0)</f>
        <v>0</v>
      </c>
      <c r="E37" s="40">
        <f t="shared" ref="E37:E50" si="7">+IF(B37&gt;0,VLOOKUP(C37,$H$5:$I$10,2,0)*B37,0)</f>
        <v>0</v>
      </c>
      <c r="F37" s="41" t="str">
        <f t="shared" si="3"/>
        <v/>
      </c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x14ac:dyDescent="0.3">
      <c r="A38" s="49" t="s">
        <v>52</v>
      </c>
      <c r="B38" s="39"/>
      <c r="C38" s="39"/>
      <c r="D38" s="40">
        <f t="shared" si="6"/>
        <v>0</v>
      </c>
      <c r="E38" s="40">
        <f t="shared" si="7"/>
        <v>0</v>
      </c>
      <c r="F38" s="41" t="str">
        <f t="shared" si="3"/>
        <v/>
      </c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x14ac:dyDescent="0.3">
      <c r="A39" s="49" t="s">
        <v>53</v>
      </c>
      <c r="B39" s="39"/>
      <c r="C39" s="39"/>
      <c r="D39" s="40">
        <f t="shared" si="6"/>
        <v>0</v>
      </c>
      <c r="E39" s="40">
        <f t="shared" si="7"/>
        <v>0</v>
      </c>
      <c r="F39" s="41" t="str">
        <f t="shared" si="3"/>
        <v/>
      </c>
      <c r="G39" s="3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x14ac:dyDescent="0.3">
      <c r="A40" s="49" t="s">
        <v>54</v>
      </c>
      <c r="B40" s="39"/>
      <c r="C40" s="39"/>
      <c r="D40" s="40">
        <f t="shared" si="6"/>
        <v>0</v>
      </c>
      <c r="E40" s="40">
        <f t="shared" si="7"/>
        <v>0</v>
      </c>
      <c r="F40" s="41" t="str">
        <f t="shared" si="3"/>
        <v/>
      </c>
      <c r="G40" s="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x14ac:dyDescent="0.3">
      <c r="A41" s="49" t="s">
        <v>55</v>
      </c>
      <c r="B41" s="39"/>
      <c r="C41" s="39"/>
      <c r="D41" s="40">
        <f t="shared" si="6"/>
        <v>0</v>
      </c>
      <c r="E41" s="40">
        <f t="shared" si="7"/>
        <v>0</v>
      </c>
      <c r="F41" s="41" t="str">
        <f t="shared" si="3"/>
        <v/>
      </c>
      <c r="G41" s="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x14ac:dyDescent="0.3">
      <c r="A42" s="49" t="s">
        <v>56</v>
      </c>
      <c r="B42" s="39"/>
      <c r="C42" s="39"/>
      <c r="D42" s="40">
        <f t="shared" si="6"/>
        <v>0</v>
      </c>
      <c r="E42" s="40">
        <f t="shared" si="7"/>
        <v>0</v>
      </c>
      <c r="F42" s="41" t="str">
        <f t="shared" si="3"/>
        <v/>
      </c>
      <c r="G42" s="3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x14ac:dyDescent="0.3">
      <c r="A43" s="49" t="s">
        <v>57</v>
      </c>
      <c r="B43" s="39"/>
      <c r="C43" s="39"/>
      <c r="D43" s="40">
        <f t="shared" si="6"/>
        <v>0</v>
      </c>
      <c r="E43" s="40">
        <f t="shared" si="7"/>
        <v>0</v>
      </c>
      <c r="F43" s="41" t="str">
        <f t="shared" si="3"/>
        <v/>
      </c>
      <c r="G43" s="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x14ac:dyDescent="0.3">
      <c r="A44" s="49" t="s">
        <v>58</v>
      </c>
      <c r="B44" s="39"/>
      <c r="C44" s="39"/>
      <c r="D44" s="40">
        <f t="shared" si="6"/>
        <v>0</v>
      </c>
      <c r="E44" s="40">
        <f t="shared" si="7"/>
        <v>0</v>
      </c>
      <c r="F44" s="41" t="str">
        <f t="shared" si="3"/>
        <v/>
      </c>
      <c r="G44" s="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x14ac:dyDescent="0.3">
      <c r="A45" s="49" t="s">
        <v>59</v>
      </c>
      <c r="B45" s="39"/>
      <c r="C45" s="39"/>
      <c r="D45" s="40">
        <f t="shared" si="6"/>
        <v>0</v>
      </c>
      <c r="E45" s="40">
        <f t="shared" si="7"/>
        <v>0</v>
      </c>
      <c r="F45" s="41" t="str">
        <f t="shared" si="3"/>
        <v/>
      </c>
      <c r="G45" s="3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x14ac:dyDescent="0.3">
      <c r="A46" s="49" t="s">
        <v>60</v>
      </c>
      <c r="B46" s="39"/>
      <c r="C46" s="39"/>
      <c r="D46" s="40">
        <f t="shared" si="6"/>
        <v>0</v>
      </c>
      <c r="E46" s="40">
        <f t="shared" si="7"/>
        <v>0</v>
      </c>
      <c r="F46" s="41" t="str">
        <f t="shared" si="3"/>
        <v/>
      </c>
      <c r="G46" s="3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x14ac:dyDescent="0.3">
      <c r="A47" s="49" t="s">
        <v>61</v>
      </c>
      <c r="B47" s="39"/>
      <c r="C47" s="39"/>
      <c r="D47" s="40">
        <f t="shared" si="6"/>
        <v>0</v>
      </c>
      <c r="E47" s="40">
        <f t="shared" si="7"/>
        <v>0</v>
      </c>
      <c r="F47" s="41" t="str">
        <f t="shared" si="3"/>
        <v/>
      </c>
      <c r="G47" s="3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x14ac:dyDescent="0.3">
      <c r="A48" s="49" t="s">
        <v>62</v>
      </c>
      <c r="B48" s="39"/>
      <c r="C48" s="39"/>
      <c r="D48" s="40">
        <f t="shared" si="6"/>
        <v>0</v>
      </c>
      <c r="E48" s="40">
        <f t="shared" si="7"/>
        <v>0</v>
      </c>
      <c r="F48" s="41" t="str">
        <f t="shared" si="3"/>
        <v/>
      </c>
      <c r="G48" s="3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x14ac:dyDescent="0.3">
      <c r="A49" s="49" t="s">
        <v>63</v>
      </c>
      <c r="B49" s="39"/>
      <c r="C49" s="39"/>
      <c r="D49" s="40">
        <f t="shared" si="6"/>
        <v>0</v>
      </c>
      <c r="E49" s="40">
        <f t="shared" si="7"/>
        <v>0</v>
      </c>
      <c r="F49" s="41" t="str">
        <f t="shared" si="3"/>
        <v/>
      </c>
      <c r="G49" s="3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x14ac:dyDescent="0.3">
      <c r="A50" s="49" t="s">
        <v>42</v>
      </c>
      <c r="B50" s="39"/>
      <c r="C50" s="39"/>
      <c r="D50" s="40">
        <f t="shared" si="6"/>
        <v>0</v>
      </c>
      <c r="E50" s="40">
        <f t="shared" si="7"/>
        <v>0</v>
      </c>
      <c r="F50" s="41" t="str">
        <f t="shared" si="3"/>
        <v/>
      </c>
      <c r="G50" s="3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x14ac:dyDescent="0.3">
      <c r="A51" s="44" t="s">
        <v>64</v>
      </c>
      <c r="B51" s="8"/>
      <c r="C51" s="8"/>
      <c r="D51" s="9">
        <f>SUM(D37:D50)</f>
        <v>0</v>
      </c>
      <c r="E51" s="9">
        <f>SUM(E37:E50)</f>
        <v>0</v>
      </c>
      <c r="F51" s="32" t="str">
        <f t="shared" si="3"/>
        <v/>
      </c>
      <c r="G51" s="3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x14ac:dyDescent="0.3">
      <c r="A52" s="50" t="s">
        <v>65</v>
      </c>
      <c r="B52" s="39"/>
      <c r="C52" s="39"/>
      <c r="D52" s="40">
        <f t="shared" ref="D52:D59" si="8">+IF(B52&gt;0,VLOOKUP(C52,$H$5:$J$10,3,0)*B52,0)</f>
        <v>0</v>
      </c>
      <c r="E52" s="40">
        <f t="shared" ref="E52:E59" si="9">+IF(B52&gt;0,VLOOKUP(C52,$H$5:$I$10,2,0)*B52,0)</f>
        <v>0</v>
      </c>
      <c r="F52" s="41" t="str">
        <f t="shared" si="3"/>
        <v/>
      </c>
      <c r="G52" s="3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x14ac:dyDescent="0.3">
      <c r="A53" s="50" t="s">
        <v>66</v>
      </c>
      <c r="B53" s="39"/>
      <c r="C53" s="39"/>
      <c r="D53" s="40">
        <f t="shared" si="8"/>
        <v>0</v>
      </c>
      <c r="E53" s="40">
        <f t="shared" si="9"/>
        <v>0</v>
      </c>
      <c r="F53" s="41" t="str">
        <f t="shared" si="3"/>
        <v/>
      </c>
      <c r="G53" s="3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x14ac:dyDescent="0.3">
      <c r="A54" s="50" t="s">
        <v>67</v>
      </c>
      <c r="B54" s="39"/>
      <c r="C54" s="39"/>
      <c r="D54" s="40">
        <f t="shared" si="8"/>
        <v>0</v>
      </c>
      <c r="E54" s="40">
        <f t="shared" si="9"/>
        <v>0</v>
      </c>
      <c r="F54" s="41" t="str">
        <f t="shared" si="3"/>
        <v/>
      </c>
      <c r="G54" s="3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x14ac:dyDescent="0.3">
      <c r="A55" s="50" t="s">
        <v>68</v>
      </c>
      <c r="B55" s="39"/>
      <c r="C55" s="39"/>
      <c r="D55" s="40">
        <f t="shared" si="8"/>
        <v>0</v>
      </c>
      <c r="E55" s="40">
        <f t="shared" si="9"/>
        <v>0</v>
      </c>
      <c r="F55" s="41" t="str">
        <f t="shared" si="3"/>
        <v/>
      </c>
      <c r="G55" s="3"/>
      <c r="H55" s="4"/>
      <c r="I55" s="4"/>
      <c r="J55" s="15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x14ac:dyDescent="0.3">
      <c r="A56" s="49" t="s">
        <v>69</v>
      </c>
      <c r="B56" s="39"/>
      <c r="C56" s="39"/>
      <c r="D56" s="40">
        <f t="shared" si="8"/>
        <v>0</v>
      </c>
      <c r="E56" s="40">
        <f t="shared" si="9"/>
        <v>0</v>
      </c>
      <c r="F56" s="41" t="str">
        <f t="shared" si="3"/>
        <v/>
      </c>
      <c r="G56" s="3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x14ac:dyDescent="0.3">
      <c r="A57" s="50" t="s">
        <v>70</v>
      </c>
      <c r="B57" s="39"/>
      <c r="C57" s="39"/>
      <c r="D57" s="40">
        <f t="shared" si="8"/>
        <v>0</v>
      </c>
      <c r="E57" s="40">
        <f t="shared" si="9"/>
        <v>0</v>
      </c>
      <c r="F57" s="41" t="str">
        <f t="shared" si="3"/>
        <v/>
      </c>
      <c r="G57" s="3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x14ac:dyDescent="0.3">
      <c r="A58" s="50" t="s">
        <v>71</v>
      </c>
      <c r="B58" s="39"/>
      <c r="C58" s="39"/>
      <c r="D58" s="40">
        <f t="shared" si="8"/>
        <v>0</v>
      </c>
      <c r="E58" s="40">
        <f t="shared" si="9"/>
        <v>0</v>
      </c>
      <c r="F58" s="41" t="str">
        <f t="shared" si="3"/>
        <v/>
      </c>
      <c r="G58" s="3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x14ac:dyDescent="0.3">
      <c r="A59" s="50" t="s">
        <v>42</v>
      </c>
      <c r="B59" s="39"/>
      <c r="C59" s="39"/>
      <c r="D59" s="40">
        <f t="shared" si="8"/>
        <v>0</v>
      </c>
      <c r="E59" s="40">
        <f t="shared" si="9"/>
        <v>0</v>
      </c>
      <c r="F59" s="41" t="str">
        <f t="shared" si="3"/>
        <v/>
      </c>
      <c r="G59" s="3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x14ac:dyDescent="0.3">
      <c r="A60" s="44" t="s">
        <v>72</v>
      </c>
      <c r="B60" s="8"/>
      <c r="C60" s="8"/>
      <c r="D60" s="9">
        <f>SUM(D52:D59)</f>
        <v>0</v>
      </c>
      <c r="E60" s="9">
        <f>SUM(E52:E59)</f>
        <v>0</v>
      </c>
      <c r="F60" s="32" t="str">
        <f t="shared" si="3"/>
        <v/>
      </c>
      <c r="G60" s="3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x14ac:dyDescent="0.3">
      <c r="A61" s="50" t="s">
        <v>73</v>
      </c>
      <c r="B61" s="39"/>
      <c r="C61" s="39"/>
      <c r="D61" s="40">
        <f>+IF(B61&gt;0,VLOOKUP(C61,$H$5:$J$10,3,0)*B61,0)</f>
        <v>0</v>
      </c>
      <c r="E61" s="40">
        <f>+IF(B61&gt;0,VLOOKUP(C61,$H$5:$I$10,2,0)*B61,0)</f>
        <v>0</v>
      </c>
      <c r="F61" s="41" t="str">
        <f t="shared" si="3"/>
        <v/>
      </c>
      <c r="G61" s="3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x14ac:dyDescent="0.3">
      <c r="A62" s="50" t="s">
        <v>74</v>
      </c>
      <c r="B62" s="39"/>
      <c r="C62" s="39"/>
      <c r="D62" s="40">
        <f>+IF(B62&gt;0,VLOOKUP(C62,$H$5:$J$10,3,0)*B62,0)</f>
        <v>0</v>
      </c>
      <c r="E62" s="40">
        <f>+IF(B62&gt;0,VLOOKUP(C62,$H$5:$I$10,2,0)*B62,0)</f>
        <v>0</v>
      </c>
      <c r="F62" s="41" t="str">
        <f t="shared" si="3"/>
        <v/>
      </c>
      <c r="G62" s="3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x14ac:dyDescent="0.3">
      <c r="A63" s="50" t="s">
        <v>75</v>
      </c>
      <c r="B63" s="39"/>
      <c r="C63" s="39"/>
      <c r="D63" s="40">
        <f>+IF(B63&gt;0,VLOOKUP(C63,$H$5:$J$10,3,0)*B63,0)</f>
        <v>0</v>
      </c>
      <c r="E63" s="40">
        <f>+IF(B63&gt;0,VLOOKUP(C63,$H$5:$I$10,2,0)*B63,0)</f>
        <v>0</v>
      </c>
      <c r="F63" s="41" t="str">
        <f t="shared" si="3"/>
        <v/>
      </c>
      <c r="G63" s="3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x14ac:dyDescent="0.3">
      <c r="A64" s="50" t="s">
        <v>76</v>
      </c>
      <c r="B64" s="39"/>
      <c r="C64" s="39"/>
      <c r="D64" s="40">
        <f>+IF(B64&gt;0,VLOOKUP(C64,$H$5:$J$10,3,0)*B64,0)</f>
        <v>0</v>
      </c>
      <c r="E64" s="40">
        <f>+IF(B64&gt;0,VLOOKUP(C64,$H$5:$I$10,2,0)*B64,0)</f>
        <v>0</v>
      </c>
      <c r="F64" s="41" t="str">
        <f t="shared" si="3"/>
        <v/>
      </c>
      <c r="G64" s="3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x14ac:dyDescent="0.3">
      <c r="A65" s="50" t="s">
        <v>42</v>
      </c>
      <c r="B65" s="39"/>
      <c r="C65" s="39"/>
      <c r="D65" s="40">
        <f>+IF(B65&gt;0,VLOOKUP(C65,$H$5:$J$10,3,0)*B65,0)</f>
        <v>0</v>
      </c>
      <c r="E65" s="40">
        <f>+IF(B65&gt;0,VLOOKUP(C65,$H$5:$I$10,2,0)*B65,0)</f>
        <v>0</v>
      </c>
      <c r="F65" s="41" t="str">
        <f t="shared" si="3"/>
        <v/>
      </c>
      <c r="G65" s="3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x14ac:dyDescent="0.3">
      <c r="A66" s="44" t="s">
        <v>77</v>
      </c>
      <c r="B66" s="8"/>
      <c r="C66" s="8"/>
      <c r="D66" s="9">
        <f>SUM(D61:D65)</f>
        <v>0</v>
      </c>
      <c r="E66" s="9">
        <f>SUM(E61:E65)</f>
        <v>0</v>
      </c>
      <c r="F66" s="32" t="str">
        <f t="shared" si="3"/>
        <v/>
      </c>
      <c r="G66" s="3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x14ac:dyDescent="0.3">
      <c r="A67" s="49" t="s">
        <v>78</v>
      </c>
      <c r="B67" s="39"/>
      <c r="C67" s="39"/>
      <c r="D67" s="40">
        <f t="shared" ref="D67:D73" si="10">+IF(B67&gt;0,VLOOKUP(C67,$H$5:$J$10,3,0)*B67,0)</f>
        <v>0</v>
      </c>
      <c r="E67" s="40">
        <f t="shared" ref="E67:E73" si="11">+IF(B67&gt;0,VLOOKUP(C67,$H$5:$I$10,2,0)*B67,0)</f>
        <v>0</v>
      </c>
      <c r="F67" s="41" t="str">
        <f t="shared" si="3"/>
        <v/>
      </c>
      <c r="G67" s="3"/>
      <c r="H67" s="4"/>
      <c r="I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x14ac:dyDescent="0.3">
      <c r="A68" s="49" t="s">
        <v>79</v>
      </c>
      <c r="B68" s="39"/>
      <c r="C68" s="39"/>
      <c r="D68" s="40">
        <f t="shared" si="10"/>
        <v>0</v>
      </c>
      <c r="E68" s="40">
        <f t="shared" si="11"/>
        <v>0</v>
      </c>
      <c r="F68" s="41" t="str">
        <f t="shared" si="3"/>
        <v/>
      </c>
      <c r="G68" s="3"/>
      <c r="H68" s="4"/>
      <c r="I68" s="12"/>
      <c r="J68" s="12"/>
      <c r="K68" s="12"/>
      <c r="L68" s="12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x14ac:dyDescent="0.3">
      <c r="A69" s="50" t="s">
        <v>80</v>
      </c>
      <c r="B69" s="39"/>
      <c r="C69" s="39"/>
      <c r="D69" s="40">
        <f t="shared" si="10"/>
        <v>0</v>
      </c>
      <c r="E69" s="40">
        <f t="shared" si="11"/>
        <v>0</v>
      </c>
      <c r="F69" s="41" t="str">
        <f t="shared" si="3"/>
        <v/>
      </c>
      <c r="G69" s="3"/>
      <c r="H69" s="18" t="s">
        <v>4</v>
      </c>
      <c r="I69" s="31">
        <f>+E10</f>
        <v>0</v>
      </c>
      <c r="J69" s="31">
        <f>-E75</f>
        <v>0</v>
      </c>
      <c r="L69" s="12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x14ac:dyDescent="0.3">
      <c r="A70" s="49" t="s">
        <v>81</v>
      </c>
      <c r="B70" s="39"/>
      <c r="C70" s="39"/>
      <c r="D70" s="40">
        <f t="shared" si="10"/>
        <v>0</v>
      </c>
      <c r="E70" s="40">
        <f t="shared" si="11"/>
        <v>0</v>
      </c>
      <c r="F70" s="41" t="str">
        <f t="shared" si="3"/>
        <v/>
      </c>
      <c r="G70" s="3"/>
      <c r="H70" s="18" t="s">
        <v>5</v>
      </c>
      <c r="I70" s="31">
        <f>+I69+J69</f>
        <v>0</v>
      </c>
      <c r="J70" s="31"/>
      <c r="L70" s="12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x14ac:dyDescent="0.3">
      <c r="A71" s="49" t="s">
        <v>82</v>
      </c>
      <c r="B71" s="39"/>
      <c r="C71" s="39"/>
      <c r="D71" s="40">
        <f t="shared" si="10"/>
        <v>0</v>
      </c>
      <c r="E71" s="40">
        <f t="shared" si="11"/>
        <v>0</v>
      </c>
      <c r="F71" s="41" t="str">
        <f t="shared" si="3"/>
        <v/>
      </c>
      <c r="G71" s="3"/>
      <c r="H71" s="4"/>
      <c r="I71" s="12"/>
      <c r="J71" s="12"/>
      <c r="K71" s="12"/>
      <c r="L71" s="12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x14ac:dyDescent="0.3">
      <c r="A72" s="50" t="s">
        <v>83</v>
      </c>
      <c r="B72" s="39"/>
      <c r="C72" s="39"/>
      <c r="D72" s="40">
        <f t="shared" si="10"/>
        <v>0</v>
      </c>
      <c r="E72" s="40">
        <f t="shared" si="11"/>
        <v>0</v>
      </c>
      <c r="F72" s="41" t="str">
        <f t="shared" si="3"/>
        <v/>
      </c>
      <c r="G72" s="3"/>
      <c r="H72" s="4"/>
      <c r="I72" s="12"/>
      <c r="K72" s="12"/>
      <c r="L72" s="12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x14ac:dyDescent="0.3">
      <c r="A73" s="50" t="s">
        <v>42</v>
      </c>
      <c r="B73" s="39"/>
      <c r="C73" s="39"/>
      <c r="D73" s="40">
        <f t="shared" si="10"/>
        <v>0</v>
      </c>
      <c r="E73" s="40">
        <f t="shared" si="11"/>
        <v>0</v>
      </c>
      <c r="F73" s="41" t="str">
        <f t="shared" si="3"/>
        <v/>
      </c>
      <c r="G73" s="3"/>
      <c r="I73" s="5"/>
      <c r="K73" s="5"/>
      <c r="L73" s="5"/>
    </row>
    <row r="74" spans="1:23" x14ac:dyDescent="0.3">
      <c r="A74" s="45" t="s">
        <v>84</v>
      </c>
      <c r="B74" s="25"/>
      <c r="C74" s="25"/>
      <c r="D74" s="26">
        <f>SUM(D67:D73)</f>
        <v>0</v>
      </c>
      <c r="E74" s="26">
        <f>SUM(E67:E73)</f>
        <v>0</v>
      </c>
      <c r="F74" s="34" t="str">
        <f t="shared" si="3"/>
        <v/>
      </c>
      <c r="G74" s="3"/>
    </row>
    <row r="75" spans="1:23" ht="27" customHeight="1" thickBot="1" x14ac:dyDescent="0.35">
      <c r="A75" s="48" t="s">
        <v>85</v>
      </c>
      <c r="B75" s="27"/>
      <c r="C75" s="27"/>
      <c r="D75" s="22">
        <f>+D28+D36+D51+D60+D66+D74</f>
        <v>0</v>
      </c>
      <c r="E75" s="22">
        <f>+E28+E36+E51+E60+E66+E74</f>
        <v>0</v>
      </c>
      <c r="F75" s="33">
        <f>+IFERROR(F28+F36+F51+F60+F66+F74,0)</f>
        <v>0</v>
      </c>
    </row>
    <row r="76" spans="1:23" ht="15" thickBot="1" x14ac:dyDescent="0.35">
      <c r="D76" s="1"/>
      <c r="E76" s="1"/>
      <c r="F76" s="35"/>
    </row>
    <row r="77" spans="1:23" s="11" customFormat="1" ht="27" customHeight="1" thickBot="1" x14ac:dyDescent="0.35">
      <c r="A77" s="51" t="s">
        <v>86</v>
      </c>
      <c r="B77" s="28"/>
      <c r="C77" s="28"/>
      <c r="D77" s="30">
        <f>+D10-D75</f>
        <v>0</v>
      </c>
      <c r="E77" s="42">
        <f>+E10-E75</f>
        <v>0</v>
      </c>
    </row>
    <row r="80" spans="1:23" s="10" customFormat="1" ht="18" x14ac:dyDescent="0.3">
      <c r="A80" s="1"/>
      <c r="B80" s="1"/>
      <c r="C80" s="1"/>
      <c r="D80" s="2"/>
      <c r="E80" s="2"/>
      <c r="F80" s="3"/>
      <c r="H80" s="1"/>
    </row>
    <row r="81" spans="8:8" ht="18" x14ac:dyDescent="0.3">
      <c r="H81" s="10"/>
    </row>
  </sheetData>
  <mergeCells count="3">
    <mergeCell ref="B3:C3"/>
    <mergeCell ref="B12:C12"/>
    <mergeCell ref="A1:F1"/>
  </mergeCells>
  <dataValidations count="1">
    <dataValidation type="list" allowBlank="1" showInputMessage="1" showErrorMessage="1" sqref="D6:D9 C5:C10 C14:C74">
      <formula1>$H$5:$H$10</formula1>
    </dataValidation>
  </dataValidations>
  <printOptions horizontalCentered="1"/>
  <pageMargins left="0.23622047244094491" right="0.15748031496062992" top="0.47244094488188981" bottom="0.15748031496062992" header="0.31496062992125984" footer="0.15748031496062992"/>
  <pageSetup paperSize="9" scale="62" fitToHeight="0" orientation="portrait" r:id="rId1"/>
  <ignoredErrors>
    <ignoredError sqref="D28:E28 D36:E36 D51:E51 D60:E60 D66:E66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79FEB72CDCA64189D2BEB5D134129B" ma:contentTypeVersion="0" ma:contentTypeDescription="Creare un nuovo documento." ma:contentTypeScope="" ma:versionID="a2244a803231ed2035c1bb62236edfb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3eec16d3e841ebf650196acacb84cc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7BF249-5E9E-462A-BB3B-C17F241241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0F621D-580B-4DF9-8308-2F582289C5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3311B19-A319-49F9-BF8A-E98131F49107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BUDGET</vt:lpstr>
      <vt:lpstr>BUDGET!Area_stampa</vt:lpstr>
    </vt:vector>
  </TitlesOfParts>
  <Company>Banca d'Italia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Giuliano Luigi Mancini</dc:creator>
  <cp:lastModifiedBy>Rita Anselmi</cp:lastModifiedBy>
  <cp:lastPrinted>2019-11-07T15:50:15Z</cp:lastPrinted>
  <dcterms:created xsi:type="dcterms:W3CDTF">2018-10-24T08:12:00Z</dcterms:created>
  <dcterms:modified xsi:type="dcterms:W3CDTF">2020-03-09T15:33:28Z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0x0101007879FEB72CDCA64189D2BEB5D134129B</vt:lpwstr>
  </property>
</Properties>
</file>