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i\Profili\M033605\Downloads\"/>
    </mc:Choice>
  </mc:AlternateContent>
  <xr:revisionPtr revIDLastSave="0" documentId="13_ncr:1_{F066BD36-AF89-4CCD-BB30-F04823B59BA8}" xr6:coauthVersionLast="47" xr6:coauthVersionMax="47" xr10:uidLastSave="{00000000-0000-0000-0000-000000000000}"/>
  <bookViews>
    <workbookView xWindow="-45" yWindow="-16320" windowWidth="29040" windowHeight="15720" xr2:uid="{00000000-000D-0000-FFFF-FFFF00000000}"/>
  </bookViews>
  <sheets>
    <sheet name="BUDGET" sheetId="1" r:id="rId1"/>
  </sheets>
  <definedNames>
    <definedName name="_xlnm._FilterDatabase" localSheetId="0" hidden="1">BUDGET!$A$4:$F$99</definedName>
    <definedName name="_xlnm.Print_Area" localSheetId="0">BUDGET!$A$1:$F$129</definedName>
    <definedName name="_xlnm.Print_Titles" localSheetId="0">BUDGET!$1:$1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1" i="1" l="1"/>
  <c r="D19" i="1"/>
  <c r="E5" i="1"/>
  <c r="E93" i="1"/>
  <c r="D93" i="1"/>
  <c r="E92" i="1"/>
  <c r="J10" i="1"/>
  <c r="D92" i="1" s="1"/>
  <c r="E91" i="1"/>
  <c r="D91" i="1"/>
  <c r="E82" i="1"/>
  <c r="D82" i="1"/>
  <c r="D81" i="1"/>
  <c r="E80" i="1"/>
  <c r="J7" i="1"/>
  <c r="D80" i="1"/>
  <c r="E73" i="1"/>
  <c r="J6" i="1"/>
  <c r="D73" i="1"/>
  <c r="E72" i="1"/>
  <c r="D72" i="1"/>
  <c r="E71" i="1"/>
  <c r="D71" i="1"/>
  <c r="E61" i="1"/>
  <c r="D61" i="1"/>
  <c r="E60" i="1"/>
  <c r="D60" i="1"/>
  <c r="E59" i="1"/>
  <c r="D59" i="1"/>
  <c r="E43" i="1"/>
  <c r="D43" i="1"/>
  <c r="E42" i="1"/>
  <c r="D42" i="1"/>
  <c r="E41" i="1"/>
  <c r="D41" i="1"/>
  <c r="E32" i="1"/>
  <c r="D32" i="1"/>
  <c r="E31" i="1"/>
  <c r="D31" i="1"/>
  <c r="E30" i="1"/>
  <c r="D30" i="1"/>
  <c r="E12" i="1"/>
  <c r="J8" i="1"/>
  <c r="D12" i="1" s="1"/>
  <c r="E11" i="1"/>
  <c r="D11" i="1"/>
  <c r="E10" i="1"/>
  <c r="D10" i="1"/>
  <c r="E9" i="1"/>
  <c r="D9" i="1"/>
  <c r="E83" i="1"/>
  <c r="E35" i="1"/>
  <c r="J9" i="1"/>
  <c r="D23" i="1"/>
  <c r="D21" i="1"/>
  <c r="J5" i="1"/>
  <c r="D55" i="1" s="1"/>
  <c r="D48" i="1"/>
  <c r="D38" i="1"/>
  <c r="D17" i="1"/>
  <c r="E8" i="1"/>
  <c r="E54" i="1"/>
  <c r="D54" i="1"/>
  <c r="E53" i="1"/>
  <c r="D53" i="1"/>
  <c r="E51" i="1"/>
  <c r="D51" i="1"/>
  <c r="E57" i="1"/>
  <c r="E29" i="1"/>
  <c r="E47" i="1"/>
  <c r="D47" i="1"/>
  <c r="E44" i="1"/>
  <c r="D44" i="1"/>
  <c r="E40" i="1"/>
  <c r="D40" i="1"/>
  <c r="E33" i="1"/>
  <c r="D33" i="1"/>
  <c r="E28" i="1"/>
  <c r="D28" i="1"/>
  <c r="E27" i="1"/>
  <c r="D27" i="1"/>
  <c r="E26" i="1"/>
  <c r="D26" i="1"/>
  <c r="E25" i="1"/>
  <c r="D25" i="1"/>
  <c r="E24" i="1"/>
  <c r="D24" i="1"/>
  <c r="E23" i="1"/>
  <c r="E22" i="1"/>
  <c r="D22" i="1"/>
  <c r="E21" i="1"/>
  <c r="E20" i="1"/>
  <c r="D20" i="1"/>
  <c r="E19" i="1"/>
  <c r="E18" i="1"/>
  <c r="D18" i="1"/>
  <c r="E58" i="1"/>
  <c r="D58" i="1"/>
  <c r="E56" i="1"/>
  <c r="D56" i="1"/>
  <c r="E55" i="1"/>
  <c r="E70" i="1"/>
  <c r="D70" i="1"/>
  <c r="D29" i="1"/>
  <c r="D57" i="1"/>
  <c r="D94" i="1"/>
  <c r="D90" i="1"/>
  <c r="D89" i="1"/>
  <c r="D86" i="1"/>
  <c r="D85" i="1"/>
  <c r="D83" i="1"/>
  <c r="D74" i="1"/>
  <c r="D69" i="1"/>
  <c r="D67" i="1"/>
  <c r="D65" i="1"/>
  <c r="D64" i="1"/>
  <c r="D62" i="1"/>
  <c r="D52" i="1"/>
  <c r="D50" i="1"/>
  <c r="D49" i="1"/>
  <c r="D39" i="1"/>
  <c r="D36" i="1"/>
  <c r="D8" i="1"/>
  <c r="D6" i="1"/>
  <c r="D5" i="1"/>
  <c r="D88" i="1"/>
  <c r="D37" i="1"/>
  <c r="D46" i="1"/>
  <c r="D76" i="1"/>
  <c r="D13" i="1"/>
  <c r="D79" i="1"/>
  <c r="D35" i="1"/>
  <c r="D66" i="1"/>
  <c r="D77" i="1"/>
  <c r="D7" i="1"/>
  <c r="D87" i="1"/>
  <c r="D68" i="1"/>
  <c r="E6" i="1"/>
  <c r="E7" i="1"/>
  <c r="E13" i="1"/>
  <c r="E17" i="1"/>
  <c r="E36" i="1"/>
  <c r="E37" i="1"/>
  <c r="E38" i="1"/>
  <c r="E39" i="1"/>
  <c r="E46" i="1"/>
  <c r="E48" i="1"/>
  <c r="E49" i="1"/>
  <c r="E50" i="1"/>
  <c r="E52" i="1"/>
  <c r="E62" i="1"/>
  <c r="E64" i="1"/>
  <c r="E65" i="1"/>
  <c r="E66" i="1"/>
  <c r="E67" i="1"/>
  <c r="E68" i="1"/>
  <c r="E69" i="1"/>
  <c r="E74" i="1"/>
  <c r="E76" i="1"/>
  <c r="E77" i="1"/>
  <c r="E78" i="1"/>
  <c r="E79" i="1"/>
  <c r="E85" i="1"/>
  <c r="E86" i="1"/>
  <c r="E87" i="1"/>
  <c r="E88" i="1"/>
  <c r="E89" i="1"/>
  <c r="E90" i="1"/>
  <c r="E94" i="1"/>
  <c r="E14" i="1" l="1"/>
  <c r="F8" i="1" s="1"/>
  <c r="E95" i="1"/>
  <c r="D95" i="1"/>
  <c r="D75" i="1"/>
  <c r="E75" i="1"/>
  <c r="D63" i="1"/>
  <c r="E63" i="1"/>
  <c r="D45" i="1"/>
  <c r="E45" i="1"/>
  <c r="D34" i="1"/>
  <c r="E34" i="1"/>
  <c r="D14" i="1"/>
  <c r="D78" i="1"/>
  <c r="D84" i="1" s="1"/>
  <c r="E84" i="1"/>
  <c r="F12" i="1" l="1"/>
  <c r="F10" i="1"/>
  <c r="F9" i="1"/>
  <c r="F6" i="1"/>
  <c r="F13" i="1"/>
  <c r="F11" i="1"/>
  <c r="I87" i="1"/>
  <c r="F7" i="1"/>
  <c r="F5" i="1"/>
  <c r="D96" i="1"/>
  <c r="D99" i="1" s="1"/>
  <c r="E96" i="1"/>
  <c r="F81" i="1" s="1"/>
  <c r="F14" i="1" l="1"/>
  <c r="F69" i="1"/>
  <c r="F71" i="1"/>
  <c r="F42" i="1"/>
  <c r="F19" i="1"/>
  <c r="F58" i="1"/>
  <c r="F21" i="1"/>
  <c r="J87" i="1"/>
  <c r="I88" i="1" s="1"/>
  <c r="F30" i="1"/>
  <c r="F31" i="1"/>
  <c r="F36" i="1"/>
  <c r="F18" i="1"/>
  <c r="F63" i="1"/>
  <c r="F89" i="1"/>
  <c r="F95" i="1"/>
  <c r="F49" i="1"/>
  <c r="F60" i="1"/>
  <c r="F50" i="1"/>
  <c r="F73" i="1"/>
  <c r="F26" i="1"/>
  <c r="F88" i="1"/>
  <c r="F83" i="1"/>
  <c r="F75" i="1"/>
  <c r="E99" i="1"/>
  <c r="F37" i="1"/>
  <c r="F20" i="1"/>
  <c r="F91" i="1"/>
  <c r="F94" i="1"/>
  <c r="F87" i="1"/>
  <c r="F25" i="1"/>
  <c r="F48" i="1"/>
  <c r="F28" i="1"/>
  <c r="F74" i="1"/>
  <c r="F80" i="1"/>
  <c r="F41" i="1"/>
  <c r="F24" i="1"/>
  <c r="F86" i="1"/>
  <c r="F35" i="1"/>
  <c r="F67" i="1"/>
  <c r="F54" i="1"/>
  <c r="F82" i="1"/>
  <c r="F51" i="1"/>
  <c r="F17" i="1"/>
  <c r="F66" i="1"/>
  <c r="F70" i="1"/>
  <c r="F90" i="1"/>
  <c r="F85" i="1"/>
  <c r="F22" i="1"/>
  <c r="F34" i="1"/>
  <c r="F93" i="1"/>
  <c r="F39" i="1"/>
  <c r="F45" i="1"/>
  <c r="F46" i="1"/>
  <c r="F92" i="1"/>
  <c r="F44" i="1"/>
  <c r="F56" i="1"/>
  <c r="F53" i="1"/>
  <c r="F55" i="1"/>
  <c r="F43" i="1"/>
  <c r="F38" i="1"/>
  <c r="F32" i="1"/>
  <c r="F84" i="1"/>
  <c r="F29" i="1"/>
  <c r="F76" i="1"/>
  <c r="F77" i="1"/>
  <c r="F57" i="1"/>
  <c r="F27" i="1"/>
  <c r="F65" i="1"/>
  <c r="F40" i="1"/>
  <c r="F72" i="1"/>
  <c r="F52" i="1"/>
  <c r="F61" i="1"/>
  <c r="F62" i="1"/>
  <c r="F64" i="1"/>
  <c r="F79" i="1"/>
  <c r="F59" i="1"/>
  <c r="F23" i="1"/>
  <c r="F78" i="1"/>
  <c r="F47" i="1"/>
  <c r="F68" i="1"/>
  <c r="F33" i="1"/>
  <c r="F96" i="1" l="1"/>
</calcChain>
</file>

<file path=xl/sharedStrings.xml><?xml version="1.0" encoding="utf-8"?>
<sst xmlns="http://schemas.openxmlformats.org/spreadsheetml/2006/main" count="118" uniqueCount="86">
  <si>
    <t>BUDGET PLANNER</t>
  </si>
  <si>
    <t>Input</t>
  </si>
  <si>
    <t>INCOME</t>
  </si>
  <si>
    <t xml:space="preserve"> Amount</t>
  </si>
  <si>
    <t>Frequency</t>
  </si>
  <si>
    <t xml:space="preserve"> Monthly amount</t>
  </si>
  <si>
    <t>Annual Amount</t>
  </si>
  <si>
    <t>% on total income</t>
  </si>
  <si>
    <t>Frequenza</t>
  </si>
  <si>
    <t>Equivalenza annua</t>
  </si>
  <si>
    <t>Equivalenza mensile</t>
  </si>
  <si>
    <t xml:space="preserve">TAKE-HOME PAY / PENSION </t>
  </si>
  <si>
    <t>monthly</t>
  </si>
  <si>
    <t>weekly</t>
  </si>
  <si>
    <t xml:space="preserve">TAKE-HOME PAY OF OTHER PEOPLE IN THE FAMILY </t>
  </si>
  <si>
    <t>two-monthly</t>
  </si>
  <si>
    <t>FINANCIAL INVESTMENT GAINS</t>
  </si>
  <si>
    <t>PROPERTY INVESTMENT GAINS</t>
  </si>
  <si>
    <t>half-yearly</t>
  </si>
  <si>
    <t>quarterly</t>
  </si>
  <si>
    <t>annual</t>
  </si>
  <si>
    <t>TOTAL INCOME</t>
  </si>
  <si>
    <t>EXPENSES</t>
  </si>
  <si>
    <t>Monthly amount</t>
  </si>
  <si>
    <t xml:space="preserve"> % on total expenses</t>
  </si>
  <si>
    <t xml:space="preserve">Mortgage instalment/ Rent </t>
  </si>
  <si>
    <t>Condo fees</t>
  </si>
  <si>
    <t xml:space="preserve">Furniture &amp; appliances </t>
  </si>
  <si>
    <t>Renovations &amp; maintenance</t>
  </si>
  <si>
    <t>Electricity</t>
  </si>
  <si>
    <t>Gas</t>
  </si>
  <si>
    <t>Water</t>
  </si>
  <si>
    <t>Internet</t>
  </si>
  <si>
    <t>Pay TV</t>
  </si>
  <si>
    <t xml:space="preserve">Phone </t>
  </si>
  <si>
    <t>Mobile Phone</t>
  </si>
  <si>
    <t>Waste tax</t>
  </si>
  <si>
    <t xml:space="preserve">Household items </t>
  </si>
  <si>
    <t>……………………………………… [other]</t>
  </si>
  <si>
    <t>HOUSEHOLDS</t>
  </si>
  <si>
    <t>Car/motorcycle insurance</t>
  </si>
  <si>
    <t>Home &amp; contents insurance</t>
  </si>
  <si>
    <t xml:space="preserve">Personal insurance </t>
  </si>
  <si>
    <t>Health insurance</t>
  </si>
  <si>
    <t>Interests on credit card</t>
  </si>
  <si>
    <t xml:space="preserve">Paying off debt  </t>
  </si>
  <si>
    <t xml:space="preserve">FINANCIAL SERVICES </t>
  </si>
  <si>
    <t>Food and beverages</t>
  </si>
  <si>
    <t>Alcohol &amp; cigarettes</t>
  </si>
  <si>
    <t>Education/Training courses</t>
  </si>
  <si>
    <t>Clothing &amp; shoes</t>
  </si>
  <si>
    <t>Cosmetics/Jewels &amp; accessories</t>
  </si>
  <si>
    <t>Hairdresser/Beauty treatments</t>
  </si>
  <si>
    <t>Electronics (PC, smartphone, tablet)</t>
  </si>
  <si>
    <t>Legal Assistance</t>
  </si>
  <si>
    <t>Accounting/administrative consultancy</t>
  </si>
  <si>
    <t>Medicines &amp; pharmacy</t>
  </si>
  <si>
    <t>Doctors &amp; Medical</t>
  </si>
  <si>
    <t>Pet food</t>
  </si>
  <si>
    <t>Pet care &amp; vet</t>
  </si>
  <si>
    <t>GROCERIES &amp; PERSONAL</t>
  </si>
  <si>
    <t>Bar &amp; restaurants</t>
  </si>
  <si>
    <t>Books</t>
  </si>
  <si>
    <t>Newspapers &amp; Magazines</t>
  </si>
  <si>
    <t>Films and Music</t>
  </si>
  <si>
    <t>Holidays</t>
  </si>
  <si>
    <t>Celebrations &amp; gifts</t>
  </si>
  <si>
    <t>Sports &amp; gym/Other hobbies</t>
  </si>
  <si>
    <t>ENTERTAINMENT</t>
  </si>
  <si>
    <t>Bus ticket or yearly card/Train/other transports</t>
  </si>
  <si>
    <t>Car/Motorcycle fuel</t>
  </si>
  <si>
    <t>Road tolls &amp; parking</t>
  </si>
  <si>
    <t xml:space="preserve">Auto/morcycle repairs &amp; maintenance </t>
  </si>
  <si>
    <t>CAR &amp; TRANSPORT</t>
  </si>
  <si>
    <t>Toys</t>
  </si>
  <si>
    <t>Babysitting</t>
  </si>
  <si>
    <t>School/University fees</t>
  </si>
  <si>
    <t>Entrate</t>
  </si>
  <si>
    <t>School/University books</t>
  </si>
  <si>
    <t>Uscite</t>
  </si>
  <si>
    <t>School uniforms</t>
  </si>
  <si>
    <t>Child support payment</t>
  </si>
  <si>
    <t>OTHER EXPENSES FOR CHILDREN</t>
  </si>
  <si>
    <t>TOTAL EXPENSES</t>
  </si>
  <si>
    <t>SAVINGS</t>
  </si>
  <si>
    <r>
      <t xml:space="preserve">……………………………………… </t>
    </r>
    <r>
      <rPr>
        <i/>
        <sz val="11"/>
        <rFont val="Calibri"/>
        <family val="2"/>
        <scheme val="minor"/>
      </rPr>
      <t>[other]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</si>
</sst>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€-410]\ * #,##0.00_-;\-[$€-410]\ * #,##0.00_-;_-[$€-410]\ * &quot;-&quot;??_-;_-@_-"/>
    <numFmt numFmtId="165" formatCode="_-* #,##0.0000_-;\-* #,##0.00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6"/>
      <name val="Calibri"/>
      <family val="2"/>
      <scheme val="minor"/>
    </font>
    <font>
      <i/>
      <sz val="10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165" fontId="4" fillId="0" borderId="0" xfId="2" applyNumberFormat="1" applyFont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164" fontId="2" fillId="0" borderId="7" xfId="0" applyNumberFormat="1" applyFont="1" applyBorder="1" applyAlignment="1" applyProtection="1">
      <alignment vertical="center"/>
      <protection locked="0"/>
    </xf>
    <xf numFmtId="164" fontId="4" fillId="0" borderId="0" xfId="0" applyNumberFormat="1" applyFont="1" applyAlignment="1" applyProtection="1">
      <alignment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164" fontId="2" fillId="0" borderId="9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164" fontId="5" fillId="0" borderId="0" xfId="1" applyNumberFormat="1" applyFont="1" applyAlignment="1" applyProtection="1">
      <alignment vertical="center"/>
      <protection locked="0"/>
    </xf>
    <xf numFmtId="9" fontId="5" fillId="0" borderId="0" xfId="1" applyFont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vertical="center"/>
      <protection locked="0"/>
    </xf>
    <xf numFmtId="164" fontId="5" fillId="2" borderId="7" xfId="0" applyNumberFormat="1" applyFont="1" applyFill="1" applyBorder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vertical="center"/>
      <protection locked="0"/>
    </xf>
    <xf numFmtId="164" fontId="5" fillId="2" borderId="9" xfId="0" applyNumberFormat="1" applyFont="1" applyFill="1" applyBorder="1" applyAlignment="1" applyProtection="1">
      <alignment vertical="center"/>
      <protection locked="0"/>
    </xf>
    <xf numFmtId="164" fontId="5" fillId="2" borderId="18" xfId="0" applyNumberFormat="1" applyFont="1" applyFill="1" applyBorder="1" applyAlignment="1" applyProtection="1">
      <alignment vertical="center"/>
      <protection locked="0"/>
    </xf>
    <xf numFmtId="0" fontId="12" fillId="4" borderId="3" xfId="0" applyFont="1" applyFill="1" applyBorder="1" applyAlignment="1" applyProtection="1">
      <alignment vertical="center"/>
      <protection locked="0"/>
    </xf>
    <xf numFmtId="164" fontId="12" fillId="4" borderId="4" xfId="0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left" vertical="center" indent="2"/>
      <protection locked="0"/>
    </xf>
    <xf numFmtId="164" fontId="11" fillId="2" borderId="0" xfId="0" applyNumberFormat="1" applyFont="1" applyFill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left" vertical="center" indent="2"/>
      <protection locked="0"/>
    </xf>
    <xf numFmtId="0" fontId="13" fillId="2" borderId="1" xfId="0" applyFont="1" applyFill="1" applyBorder="1" applyAlignment="1" applyProtection="1">
      <alignment horizontal="left" vertical="center" indent="2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12" fillId="4" borderId="4" xfId="0" applyFont="1" applyFill="1" applyBorder="1" applyAlignment="1" applyProtection="1">
      <alignment vertical="center"/>
      <protection locked="0"/>
    </xf>
    <xf numFmtId="0" fontId="12" fillId="4" borderId="15" xfId="0" applyFont="1" applyFill="1" applyBorder="1" applyAlignment="1" applyProtection="1">
      <alignment vertical="center"/>
      <protection locked="0"/>
    </xf>
    <xf numFmtId="0" fontId="3" fillId="4" borderId="16" xfId="0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64" fontId="2" fillId="3" borderId="7" xfId="1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164" fontId="4" fillId="0" borderId="0" xfId="0" applyNumberFormat="1" applyFont="1" applyAlignment="1" applyProtection="1">
      <alignment vertical="center"/>
    </xf>
    <xf numFmtId="164" fontId="4" fillId="0" borderId="0" xfId="0" applyNumberFormat="1" applyFont="1" applyAlignment="1" applyProtection="1">
      <alignment horizontal="center" vertical="center"/>
    </xf>
    <xf numFmtId="164" fontId="2" fillId="3" borderId="9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0" fillId="4" borderId="13" xfId="0" applyFont="1" applyFill="1" applyBorder="1" applyAlignment="1" applyProtection="1">
      <alignment horizontal="center" vertical="center" wrapText="1"/>
    </xf>
    <xf numFmtId="0" fontId="10" fillId="4" borderId="14" xfId="0" applyFont="1" applyFill="1" applyBorder="1" applyAlignment="1" applyProtection="1">
      <alignment horizontal="center" vertical="center" wrapText="1"/>
    </xf>
    <xf numFmtId="9" fontId="2" fillId="3" borderId="8" xfId="1" applyFont="1" applyFill="1" applyBorder="1" applyAlignment="1" applyProtection="1">
      <alignment horizontal="center" vertical="center"/>
    </xf>
    <xf numFmtId="9" fontId="2" fillId="3" borderId="17" xfId="1" applyFont="1" applyFill="1" applyBorder="1" applyAlignment="1" applyProtection="1">
      <alignment horizontal="center" vertical="center"/>
    </xf>
    <xf numFmtId="164" fontId="12" fillId="4" borderId="4" xfId="1" applyNumberFormat="1" applyFont="1" applyFill="1" applyBorder="1" applyAlignment="1" applyProtection="1">
      <alignment vertical="center"/>
    </xf>
    <xf numFmtId="9" fontId="12" fillId="4" borderId="5" xfId="1" applyFont="1" applyFill="1" applyBorder="1" applyAlignment="1" applyProtection="1">
      <alignment horizontal="center" vertical="center"/>
    </xf>
    <xf numFmtId="164" fontId="11" fillId="3" borderId="0" xfId="1" applyNumberFormat="1" applyFont="1" applyFill="1" applyAlignment="1" applyProtection="1">
      <alignment vertical="center"/>
    </xf>
    <xf numFmtId="9" fontId="11" fillId="3" borderId="2" xfId="1" applyFont="1" applyFill="1" applyBorder="1" applyAlignment="1" applyProtection="1">
      <alignment horizontal="center" vertical="center"/>
    </xf>
    <xf numFmtId="43" fontId="5" fillId="0" borderId="0" xfId="2" applyFont="1" applyAlignment="1" applyProtection="1">
      <alignment vertical="center"/>
    </xf>
    <xf numFmtId="9" fontId="5" fillId="0" borderId="0" xfId="1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10" fillId="4" borderId="21" xfId="0" applyFont="1" applyFill="1" applyBorder="1" applyAlignment="1" applyProtection="1">
      <alignment horizontal="center" vertical="center" wrapText="1"/>
    </xf>
    <xf numFmtId="0" fontId="10" fillId="4" borderId="22" xfId="0" applyFont="1" applyFill="1" applyBorder="1" applyAlignment="1" applyProtection="1">
      <alignment horizontal="center" vertical="center" wrapText="1"/>
    </xf>
    <xf numFmtId="164" fontId="12" fillId="4" borderId="4" xfId="0" applyNumberFormat="1" applyFont="1" applyFill="1" applyBorder="1" applyAlignment="1" applyProtection="1">
      <alignment vertical="center"/>
    </xf>
    <xf numFmtId="164" fontId="12" fillId="4" borderId="5" xfId="0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</xf>
  </cellXfs>
  <cellStyles count="3">
    <cellStyle name="Migliaia" xfId="2" builtinId="3"/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3F3F"/>
      <color rgb="FF81FFBA"/>
      <color rgb="FFFF8B8B"/>
      <color rgb="FF00CC99"/>
      <color rgb="FF9BFFC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Yearly expenses (in</a:t>
            </a:r>
            <a:r>
              <a:rPr lang="it-IT" baseline="0"/>
              <a:t> detail)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925-41A5-8D3C-AE27C3355F2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925-41A5-8D3C-AE27C3355F2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F925-41A5-8D3C-AE27C3355F2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F925-41A5-8D3C-AE27C3355F2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F925-41A5-8D3C-AE27C3355F2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F925-41A5-8D3C-AE27C3355F2A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(BUDGET!$A$34,BUDGET!$A$45,BUDGET!$A$63,BUDGET!$A$75,BUDGET!$A$84,BUDGET!$A$95)</c:f>
              <c:strCache>
                <c:ptCount val="6"/>
                <c:pt idx="0">
                  <c:v>HOUSEHOLDS</c:v>
                </c:pt>
                <c:pt idx="1">
                  <c:v>FINANCIAL SERVICES </c:v>
                </c:pt>
                <c:pt idx="2">
                  <c:v>GROCERIES &amp; PERSONAL</c:v>
                </c:pt>
                <c:pt idx="3">
                  <c:v>ENTERTAINMENT</c:v>
                </c:pt>
                <c:pt idx="4">
                  <c:v>CAR &amp; TRANSPORT</c:v>
                </c:pt>
                <c:pt idx="5">
                  <c:v>OTHER EXPENSES FOR CHILDREN</c:v>
                </c:pt>
              </c:strCache>
            </c:strRef>
          </c:cat>
          <c:val>
            <c:numRef>
              <c:f>(BUDGET!$F$34,BUDGET!$F$45,BUDGET!$F$63,BUDGET!$F$75,BUDGET!$F$84,BUDGET!$F$95)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3-40D0-96A1-104DD68F1D0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202128900554093"/>
          <c:y val="0.27887241957780534"/>
          <c:w val="0.30775137313209677"/>
          <c:h val="0.445387224633382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1778001</xdr:colOff>
      <xdr:row>1</xdr:row>
      <xdr:rowOff>95250</xdr:rowOff>
    </xdr:to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" y="0"/>
          <a:ext cx="1778000" cy="86783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2085975</xdr:colOff>
      <xdr:row>100</xdr:row>
      <xdr:rowOff>121708</xdr:rowOff>
    </xdr:from>
    <xdr:to>
      <xdr:col>4</xdr:col>
      <xdr:colOff>829725</xdr:colOff>
      <xdr:row>126</xdr:row>
      <xdr:rowOff>97584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52921</xdr:colOff>
      <xdr:row>0</xdr:row>
      <xdr:rowOff>0</xdr:rowOff>
    </xdr:from>
    <xdr:to>
      <xdr:col>0</xdr:col>
      <xdr:colOff>1698508</xdr:colOff>
      <xdr:row>1</xdr:row>
      <xdr:rowOff>95227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21" y="0"/>
          <a:ext cx="1653207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J103"/>
  <sheetViews>
    <sheetView showGridLines="0" tabSelected="1" zoomScale="90" zoomScaleNormal="90" zoomScaleSheetLayoutView="90" workbookViewId="0">
      <pane ySplit="3" topLeftCell="A49" activePane="bottomLeft" state="frozen"/>
      <selection pane="bottomLeft" activeCell="C7" sqref="C7"/>
    </sheetView>
  </sheetViews>
  <sheetFormatPr defaultColWidth="9.109375" defaultRowHeight="14.4" x14ac:dyDescent="0.3"/>
  <cols>
    <col min="1" max="1" width="62.109375" style="1" bestFit="1" customWidth="1"/>
    <col min="2" max="3" width="16.5546875" style="1" customWidth="1"/>
    <col min="4" max="5" width="22.6640625" style="13" customWidth="1"/>
    <col min="6" max="6" width="19.109375" style="14" customWidth="1"/>
    <col min="7" max="7" width="19.6640625" style="1" customWidth="1"/>
    <col min="8" max="8" width="40.6640625" style="2" customWidth="1"/>
    <col min="9" max="9" width="19.5546875" style="2" customWidth="1"/>
    <col min="10" max="10" width="21" style="2" customWidth="1"/>
    <col min="11" max="11" width="12.6640625" style="1" bestFit="1" customWidth="1"/>
    <col min="12" max="16384" width="9.109375" style="1"/>
  </cols>
  <sheetData>
    <row r="1" spans="1:10" ht="60.75" customHeight="1" x14ac:dyDescent="0.3">
      <c r="A1" s="12" t="s">
        <v>0</v>
      </c>
      <c r="B1" s="12"/>
      <c r="C1" s="12"/>
      <c r="D1" s="12"/>
      <c r="E1" s="12"/>
      <c r="F1" s="12"/>
    </row>
    <row r="3" spans="1:10" ht="15" thickBot="1" x14ac:dyDescent="0.35">
      <c r="B3" s="15" t="s">
        <v>1</v>
      </c>
      <c r="C3" s="16"/>
    </row>
    <row r="4" spans="1:10" ht="42" customHeight="1" x14ac:dyDescent="0.3">
      <c r="A4" s="17" t="s">
        <v>2</v>
      </c>
      <c r="B4" s="18" t="s">
        <v>3</v>
      </c>
      <c r="C4" s="18" t="s">
        <v>4</v>
      </c>
      <c r="D4" s="49" t="s">
        <v>5</v>
      </c>
      <c r="E4" s="49" t="s">
        <v>6</v>
      </c>
      <c r="F4" s="50" t="s">
        <v>7</v>
      </c>
      <c r="G4" s="39"/>
      <c r="H4" s="40" t="s">
        <v>8</v>
      </c>
      <c r="I4" s="40" t="s">
        <v>9</v>
      </c>
      <c r="J4" s="3" t="s">
        <v>10</v>
      </c>
    </row>
    <row r="5" spans="1:10" x14ac:dyDescent="0.3">
      <c r="A5" s="19" t="s">
        <v>11</v>
      </c>
      <c r="B5" s="20"/>
      <c r="C5" s="20"/>
      <c r="D5" s="42">
        <f>+IF(B5&gt;0,VLOOKUP(C5,$H$5:$J$12,3,0)*B5,0)</f>
        <v>0</v>
      </c>
      <c r="E5" s="42">
        <f>+IF(B5&gt;0,VLOOKUP(C5,$H$5:$I$12,2,0)*B5,0)</f>
        <v>0</v>
      </c>
      <c r="F5" s="51" t="str">
        <f>+IFERROR(E5/$E$14,"")</f>
        <v/>
      </c>
      <c r="G5" s="43"/>
      <c r="H5" s="41" t="s">
        <v>13</v>
      </c>
      <c r="I5" s="44">
        <v>52</v>
      </c>
      <c r="J5" s="4">
        <f>+I5/12</f>
        <v>4.333333333333333</v>
      </c>
    </row>
    <row r="6" spans="1:10" x14ac:dyDescent="0.3">
      <c r="A6" s="19" t="s">
        <v>14</v>
      </c>
      <c r="B6" s="20"/>
      <c r="C6" s="20"/>
      <c r="D6" s="42">
        <f>+IF(B6&gt;0,VLOOKUP(C6,$H$5:$J$12,3,0)*B6,0)</f>
        <v>0</v>
      </c>
      <c r="E6" s="42">
        <f>+IF(B6&gt;0,VLOOKUP(C6,$H$5:$I$12,2,0)*B6,0)</f>
        <v>0</v>
      </c>
      <c r="F6" s="51" t="str">
        <f>+IFERROR(E6/$E$14,"")</f>
        <v/>
      </c>
      <c r="G6" s="43"/>
      <c r="H6" s="41" t="s">
        <v>12</v>
      </c>
      <c r="I6" s="44">
        <v>12</v>
      </c>
      <c r="J6" s="4">
        <f t="shared" ref="J6:J8" si="0">+I6/12</f>
        <v>1</v>
      </c>
    </row>
    <row r="7" spans="1:10" x14ac:dyDescent="0.3">
      <c r="A7" s="19" t="s">
        <v>16</v>
      </c>
      <c r="B7" s="20"/>
      <c r="C7" s="20"/>
      <c r="D7" s="42">
        <f>+IF(B7&gt;0,VLOOKUP(C7,$H$5:$J$12,3,0)*B7,0)</f>
        <v>0</v>
      </c>
      <c r="E7" s="42">
        <f>+IF(B7&gt;0,VLOOKUP(C7,$H$5:$I$12,2,0)*B7,0)</f>
        <v>0</v>
      </c>
      <c r="F7" s="51" t="str">
        <f>+IFERROR(E7/$E$14,"")</f>
        <v/>
      </c>
      <c r="G7" s="43"/>
      <c r="H7" s="41" t="s">
        <v>15</v>
      </c>
      <c r="I7" s="44">
        <v>6</v>
      </c>
      <c r="J7" s="4">
        <f t="shared" si="0"/>
        <v>0.5</v>
      </c>
    </row>
    <row r="8" spans="1:10" x14ac:dyDescent="0.3">
      <c r="A8" s="19" t="s">
        <v>17</v>
      </c>
      <c r="B8" s="20"/>
      <c r="C8" s="20"/>
      <c r="D8" s="42">
        <f>+IF(B8&gt;0,VLOOKUP(C8,$H$5:$J$12,3,0)*B8,0)</f>
        <v>0</v>
      </c>
      <c r="E8" s="42">
        <f>+IF(B8&gt;0,VLOOKUP(C8,$H$5:$I$12,2,0)*B8,0)</f>
        <v>0</v>
      </c>
      <c r="F8" s="51" t="str">
        <f>+IFERROR(E8/$E$14,"")</f>
        <v/>
      </c>
      <c r="G8" s="43"/>
      <c r="H8" s="41" t="s">
        <v>19</v>
      </c>
      <c r="I8" s="44">
        <v>4</v>
      </c>
      <c r="J8" s="4">
        <f t="shared" si="0"/>
        <v>0.33333333333333331</v>
      </c>
    </row>
    <row r="9" spans="1:10" x14ac:dyDescent="0.3">
      <c r="A9" s="21" t="s">
        <v>85</v>
      </c>
      <c r="B9" s="20"/>
      <c r="C9" s="20"/>
      <c r="D9" s="42">
        <f t="shared" ref="D9:D12" si="1">+IF(B9&gt;0,VLOOKUP(C9,$H$5:$J$12,3,0)*B9,0)</f>
        <v>0</v>
      </c>
      <c r="E9" s="42">
        <f t="shared" ref="E9:E12" si="2">+IF(B9&gt;0,VLOOKUP(C9,$H$5:$I$12,2,0)*B9,0)</f>
        <v>0</v>
      </c>
      <c r="F9" s="51" t="str">
        <f t="shared" ref="F9:F12" si="3">+IFERROR(E9/$E$14,"")</f>
        <v/>
      </c>
      <c r="G9" s="43"/>
      <c r="H9" s="41" t="s">
        <v>18</v>
      </c>
      <c r="I9" s="44">
        <v>2</v>
      </c>
      <c r="J9" s="4">
        <f>+I9/12</f>
        <v>0.16666666666666666</v>
      </c>
    </row>
    <row r="10" spans="1:10" x14ac:dyDescent="0.3">
      <c r="A10" s="22" t="s">
        <v>85</v>
      </c>
      <c r="B10" s="20"/>
      <c r="C10" s="20"/>
      <c r="D10" s="42">
        <f t="shared" si="1"/>
        <v>0</v>
      </c>
      <c r="E10" s="42">
        <f t="shared" si="2"/>
        <v>0</v>
      </c>
      <c r="F10" s="51" t="str">
        <f t="shared" si="3"/>
        <v/>
      </c>
      <c r="G10" s="43"/>
      <c r="H10" s="41" t="s">
        <v>20</v>
      </c>
      <c r="I10" s="44">
        <v>1</v>
      </c>
      <c r="J10" s="4">
        <f>+I10/12</f>
        <v>8.3333333333333329E-2</v>
      </c>
    </row>
    <row r="11" spans="1:10" x14ac:dyDescent="0.3">
      <c r="A11" s="22" t="s">
        <v>85</v>
      </c>
      <c r="B11" s="20"/>
      <c r="C11" s="20"/>
      <c r="D11" s="42">
        <f t="shared" si="1"/>
        <v>0</v>
      </c>
      <c r="E11" s="42">
        <f t="shared" si="2"/>
        <v>0</v>
      </c>
      <c r="F11" s="51" t="str">
        <f t="shared" si="3"/>
        <v/>
      </c>
      <c r="G11" s="43"/>
      <c r="H11" s="41"/>
      <c r="I11" s="44"/>
      <c r="J11" s="4"/>
    </row>
    <row r="12" spans="1:10" x14ac:dyDescent="0.3">
      <c r="A12" s="22" t="s">
        <v>85</v>
      </c>
      <c r="B12" s="20"/>
      <c r="C12" s="20"/>
      <c r="D12" s="42">
        <f t="shared" si="1"/>
        <v>0</v>
      </c>
      <c r="E12" s="42">
        <f t="shared" si="2"/>
        <v>0</v>
      </c>
      <c r="F12" s="51" t="str">
        <f t="shared" si="3"/>
        <v/>
      </c>
      <c r="G12" s="43"/>
      <c r="H12" s="41"/>
      <c r="I12" s="44"/>
      <c r="J12" s="4"/>
    </row>
    <row r="13" spans="1:10" x14ac:dyDescent="0.3">
      <c r="A13" s="23" t="s">
        <v>85</v>
      </c>
      <c r="B13" s="24"/>
      <c r="C13" s="25"/>
      <c r="D13" s="47">
        <f>+IF(B13&gt;0,VLOOKUP(C13,$H$5:$J$12,3,0)*B13,0)</f>
        <v>0</v>
      </c>
      <c r="E13" s="47">
        <f>+IF(B13&gt;0,VLOOKUP(C13,$H$5:$I$12,2,0)*B13,0)</f>
        <v>0</v>
      </c>
      <c r="F13" s="52" t="str">
        <f>+IFERROR(E13/$E$14,"")</f>
        <v/>
      </c>
      <c r="G13" s="43"/>
      <c r="H13" s="41"/>
      <c r="I13" s="41"/>
    </row>
    <row r="14" spans="1:10" ht="27" customHeight="1" thickBot="1" x14ac:dyDescent="0.35">
      <c r="A14" s="26" t="s">
        <v>21</v>
      </c>
      <c r="B14" s="27"/>
      <c r="C14" s="27"/>
      <c r="D14" s="53">
        <f>SUM(D5:D13)</f>
        <v>0</v>
      </c>
      <c r="E14" s="53">
        <f>SUM(E5:E13)</f>
        <v>0</v>
      </c>
      <c r="F14" s="54">
        <f>SUM(F5:F13)</f>
        <v>0</v>
      </c>
      <c r="G14" s="39"/>
      <c r="H14" s="41"/>
      <c r="I14" s="41"/>
    </row>
    <row r="15" spans="1:10" ht="21.6" thickBot="1" x14ac:dyDescent="0.35">
      <c r="A15" s="28"/>
      <c r="B15" s="5"/>
      <c r="D15" s="39"/>
      <c r="E15" s="39"/>
      <c r="F15" s="39"/>
      <c r="G15" s="39"/>
      <c r="H15" s="41"/>
      <c r="I15" s="41"/>
    </row>
    <row r="16" spans="1:10" ht="42" customHeight="1" x14ac:dyDescent="0.3">
      <c r="A16" s="17" t="s">
        <v>22</v>
      </c>
      <c r="B16" s="18" t="s">
        <v>3</v>
      </c>
      <c r="C16" s="18" t="s">
        <v>4</v>
      </c>
      <c r="D16" s="49" t="s">
        <v>23</v>
      </c>
      <c r="E16" s="49" t="s">
        <v>6</v>
      </c>
      <c r="F16" s="50" t="s">
        <v>24</v>
      </c>
      <c r="G16" s="39"/>
      <c r="H16" s="41"/>
      <c r="I16" s="41"/>
    </row>
    <row r="17" spans="1:9" x14ac:dyDescent="0.3">
      <c r="A17" s="29" t="s">
        <v>25</v>
      </c>
      <c r="B17" s="30"/>
      <c r="C17" s="30"/>
      <c r="D17" s="55">
        <f t="shared" ref="D17:D29" si="4">+IF(B17&gt;0,VLOOKUP(C17,$H$5:$J$12,3,0)*B17,0)</f>
        <v>0</v>
      </c>
      <c r="E17" s="55">
        <f t="shared" ref="E17:E29" si="5">+IF(B17&gt;0,VLOOKUP(C17,$H$5:$I$12,2,0)*B17,0)</f>
        <v>0</v>
      </c>
      <c r="F17" s="56" t="str">
        <f>IFERROR(+E17/$E$96,"")</f>
        <v/>
      </c>
      <c r="G17" s="57"/>
      <c r="H17" s="41"/>
      <c r="I17" s="41"/>
    </row>
    <row r="18" spans="1:9" x14ac:dyDescent="0.3">
      <c r="A18" s="29" t="s">
        <v>26</v>
      </c>
      <c r="B18" s="30"/>
      <c r="C18" s="30"/>
      <c r="D18" s="55">
        <f t="shared" si="4"/>
        <v>0</v>
      </c>
      <c r="E18" s="55">
        <f t="shared" si="5"/>
        <v>0</v>
      </c>
      <c r="F18" s="56" t="str">
        <f t="shared" ref="F18:F95" si="6">IFERROR(+E18/$E$96,"")</f>
        <v/>
      </c>
      <c r="G18" s="57"/>
      <c r="H18" s="41"/>
      <c r="I18" s="41"/>
    </row>
    <row r="19" spans="1:9" x14ac:dyDescent="0.3">
      <c r="A19" s="29" t="s">
        <v>27</v>
      </c>
      <c r="B19" s="30"/>
      <c r="C19" s="30"/>
      <c r="D19" s="55">
        <f t="shared" si="4"/>
        <v>0</v>
      </c>
      <c r="E19" s="55">
        <f t="shared" si="5"/>
        <v>0</v>
      </c>
      <c r="F19" s="56" t="str">
        <f t="shared" si="6"/>
        <v/>
      </c>
      <c r="G19" s="58"/>
      <c r="H19" s="41"/>
      <c r="I19" s="41"/>
    </row>
    <row r="20" spans="1:9" x14ac:dyDescent="0.3">
      <c r="A20" s="31" t="s">
        <v>28</v>
      </c>
      <c r="B20" s="30"/>
      <c r="C20" s="30"/>
      <c r="D20" s="55">
        <f t="shared" si="4"/>
        <v>0</v>
      </c>
      <c r="E20" s="55">
        <f t="shared" si="5"/>
        <v>0</v>
      </c>
      <c r="F20" s="56" t="str">
        <f t="shared" si="6"/>
        <v/>
      </c>
      <c r="G20" s="58"/>
      <c r="H20" s="41"/>
      <c r="I20" s="41"/>
    </row>
    <row r="21" spans="1:9" x14ac:dyDescent="0.3">
      <c r="A21" s="29" t="s">
        <v>29</v>
      </c>
      <c r="B21" s="30"/>
      <c r="C21" s="30"/>
      <c r="D21" s="55">
        <f t="shared" si="4"/>
        <v>0</v>
      </c>
      <c r="E21" s="55">
        <f t="shared" si="5"/>
        <v>0</v>
      </c>
      <c r="F21" s="56" t="str">
        <f t="shared" si="6"/>
        <v/>
      </c>
      <c r="G21" s="58"/>
      <c r="H21" s="41"/>
      <c r="I21" s="41"/>
    </row>
    <row r="22" spans="1:9" x14ac:dyDescent="0.3">
      <c r="A22" s="29" t="s">
        <v>30</v>
      </c>
      <c r="B22" s="30"/>
      <c r="C22" s="30"/>
      <c r="D22" s="55">
        <f t="shared" si="4"/>
        <v>0</v>
      </c>
      <c r="E22" s="55">
        <f t="shared" si="5"/>
        <v>0</v>
      </c>
      <c r="F22" s="56" t="str">
        <f t="shared" si="6"/>
        <v/>
      </c>
      <c r="G22" s="57"/>
      <c r="H22" s="41"/>
      <c r="I22" s="41"/>
    </row>
    <row r="23" spans="1:9" x14ac:dyDescent="0.3">
      <c r="A23" s="29" t="s">
        <v>31</v>
      </c>
      <c r="B23" s="30"/>
      <c r="C23" s="30"/>
      <c r="D23" s="55">
        <f t="shared" si="4"/>
        <v>0</v>
      </c>
      <c r="E23" s="55">
        <f t="shared" si="5"/>
        <v>0</v>
      </c>
      <c r="F23" s="56" t="str">
        <f t="shared" si="6"/>
        <v/>
      </c>
      <c r="G23" s="57"/>
      <c r="H23" s="41"/>
      <c r="I23" s="41"/>
    </row>
    <row r="24" spans="1:9" x14ac:dyDescent="0.3">
      <c r="A24" s="29" t="s">
        <v>32</v>
      </c>
      <c r="B24" s="30"/>
      <c r="C24" s="30"/>
      <c r="D24" s="55">
        <f t="shared" si="4"/>
        <v>0</v>
      </c>
      <c r="E24" s="55">
        <f t="shared" si="5"/>
        <v>0</v>
      </c>
      <c r="F24" s="56" t="str">
        <f t="shared" si="6"/>
        <v/>
      </c>
      <c r="G24" s="58"/>
      <c r="H24" s="41"/>
      <c r="I24" s="41"/>
    </row>
    <row r="25" spans="1:9" x14ac:dyDescent="0.3">
      <c r="A25" s="29" t="s">
        <v>33</v>
      </c>
      <c r="B25" s="30"/>
      <c r="C25" s="30"/>
      <c r="D25" s="55">
        <f t="shared" si="4"/>
        <v>0</v>
      </c>
      <c r="E25" s="55">
        <f t="shared" si="5"/>
        <v>0</v>
      </c>
      <c r="F25" s="56" t="str">
        <f t="shared" si="6"/>
        <v/>
      </c>
      <c r="G25" s="58"/>
      <c r="H25" s="41"/>
      <c r="I25" s="41"/>
    </row>
    <row r="26" spans="1:9" x14ac:dyDescent="0.3">
      <c r="A26" s="29" t="s">
        <v>34</v>
      </c>
      <c r="B26" s="30"/>
      <c r="C26" s="30"/>
      <c r="D26" s="55">
        <f t="shared" si="4"/>
        <v>0</v>
      </c>
      <c r="E26" s="55">
        <f t="shared" si="5"/>
        <v>0</v>
      </c>
      <c r="F26" s="56" t="str">
        <f t="shared" si="6"/>
        <v/>
      </c>
      <c r="G26" s="58"/>
      <c r="H26" s="41"/>
      <c r="I26" s="41"/>
    </row>
    <row r="27" spans="1:9" x14ac:dyDescent="0.3">
      <c r="A27" s="29" t="s">
        <v>35</v>
      </c>
      <c r="B27" s="30"/>
      <c r="C27" s="30"/>
      <c r="D27" s="55">
        <f t="shared" si="4"/>
        <v>0</v>
      </c>
      <c r="E27" s="55">
        <f t="shared" si="5"/>
        <v>0</v>
      </c>
      <c r="F27" s="56" t="str">
        <f t="shared" si="6"/>
        <v/>
      </c>
      <c r="G27" s="58"/>
      <c r="H27" s="41"/>
      <c r="I27" s="41"/>
    </row>
    <row r="28" spans="1:9" x14ac:dyDescent="0.3">
      <c r="A28" s="29" t="s">
        <v>36</v>
      </c>
      <c r="B28" s="30"/>
      <c r="C28" s="30"/>
      <c r="D28" s="55">
        <f t="shared" si="4"/>
        <v>0</v>
      </c>
      <c r="E28" s="55">
        <f t="shared" si="5"/>
        <v>0</v>
      </c>
      <c r="F28" s="56" t="str">
        <f t="shared" si="6"/>
        <v/>
      </c>
      <c r="G28" s="58"/>
      <c r="H28" s="41"/>
      <c r="I28" s="41"/>
    </row>
    <row r="29" spans="1:9" x14ac:dyDescent="0.3">
      <c r="A29" s="29" t="s">
        <v>37</v>
      </c>
      <c r="B29" s="30"/>
      <c r="C29" s="30"/>
      <c r="D29" s="55">
        <f t="shared" si="4"/>
        <v>0</v>
      </c>
      <c r="E29" s="55">
        <f t="shared" si="5"/>
        <v>0</v>
      </c>
      <c r="F29" s="56" t="str">
        <f t="shared" si="6"/>
        <v/>
      </c>
      <c r="G29" s="58"/>
      <c r="H29" s="41"/>
      <c r="I29" s="41"/>
    </row>
    <row r="30" spans="1:9" x14ac:dyDescent="0.3">
      <c r="A30" s="32" t="s">
        <v>38</v>
      </c>
      <c r="B30" s="30"/>
      <c r="C30" s="30"/>
      <c r="D30" s="55">
        <f t="shared" ref="D30:D32" si="7">+IF(B30&gt;0,VLOOKUP(C30,$H$5:$J$12,3,0)*B30,0)</f>
        <v>0</v>
      </c>
      <c r="E30" s="55">
        <f t="shared" ref="E30:E32" si="8">+IF(B30&gt;0,VLOOKUP(C30,$H$5:$I$12,2,0)*B30,0)</f>
        <v>0</v>
      </c>
      <c r="F30" s="56" t="str">
        <f t="shared" ref="F30:F32" si="9">IFERROR(+E30/$E$96,"")</f>
        <v/>
      </c>
      <c r="G30" s="58"/>
      <c r="H30" s="41"/>
      <c r="I30" s="41"/>
    </row>
    <row r="31" spans="1:9" x14ac:dyDescent="0.3">
      <c r="A31" s="32" t="s">
        <v>38</v>
      </c>
      <c r="B31" s="30"/>
      <c r="C31" s="30"/>
      <c r="D31" s="55">
        <f t="shared" si="7"/>
        <v>0</v>
      </c>
      <c r="E31" s="55">
        <f t="shared" si="8"/>
        <v>0</v>
      </c>
      <c r="F31" s="56" t="str">
        <f t="shared" si="9"/>
        <v/>
      </c>
      <c r="G31" s="58"/>
      <c r="H31" s="41"/>
      <c r="I31" s="41"/>
    </row>
    <row r="32" spans="1:9" x14ac:dyDescent="0.3">
      <c r="A32" s="32" t="s">
        <v>38</v>
      </c>
      <c r="B32" s="30"/>
      <c r="C32" s="30"/>
      <c r="D32" s="55">
        <f t="shared" si="7"/>
        <v>0</v>
      </c>
      <c r="E32" s="55">
        <f t="shared" si="8"/>
        <v>0</v>
      </c>
      <c r="F32" s="56" t="str">
        <f t="shared" si="9"/>
        <v/>
      </c>
      <c r="G32" s="58"/>
      <c r="H32" s="41"/>
      <c r="I32" s="41"/>
    </row>
    <row r="33" spans="1:9" x14ac:dyDescent="0.3">
      <c r="A33" s="32" t="s">
        <v>38</v>
      </c>
      <c r="B33" s="30"/>
      <c r="C33" s="30"/>
      <c r="D33" s="55">
        <f>+IF(B33&gt;0,VLOOKUP(C33,$H$5:$J$12,3,0)*B33,0)</f>
        <v>0</v>
      </c>
      <c r="E33" s="55">
        <f>+IF(B33&gt;0,VLOOKUP(C33,$H$5:$I$12,2,0)*B33,0)</f>
        <v>0</v>
      </c>
      <c r="F33" s="56" t="str">
        <f t="shared" si="6"/>
        <v/>
      </c>
      <c r="G33" s="58"/>
      <c r="H33" s="40"/>
      <c r="I33" s="41"/>
    </row>
    <row r="34" spans="1:9" x14ac:dyDescent="0.3">
      <c r="A34" s="19" t="s">
        <v>39</v>
      </c>
      <c r="B34" s="6"/>
      <c r="C34" s="6"/>
      <c r="D34" s="42">
        <f>SUM(D17:D33)</f>
        <v>0</v>
      </c>
      <c r="E34" s="42">
        <f>SUM(E17:E33)</f>
        <v>0</v>
      </c>
      <c r="F34" s="51" t="str">
        <f t="shared" si="6"/>
        <v/>
      </c>
      <c r="G34" s="58"/>
      <c r="H34" s="41"/>
      <c r="I34" s="45"/>
    </row>
    <row r="35" spans="1:9" x14ac:dyDescent="0.3">
      <c r="A35" s="29" t="s">
        <v>40</v>
      </c>
      <c r="B35" s="30"/>
      <c r="C35" s="30"/>
      <c r="D35" s="55">
        <f t="shared" ref="D35:D40" si="10">+IF(B35&gt;0,VLOOKUP(C35,$H$5:$J$12,3,0)*B35,0)</f>
        <v>0</v>
      </c>
      <c r="E35" s="55">
        <f t="shared" ref="E35:E40" si="11">+IF(B35&gt;0,VLOOKUP(C35,$H$5:$I$12,2,0)*B35,0)</f>
        <v>0</v>
      </c>
      <c r="F35" s="56" t="str">
        <f t="shared" si="6"/>
        <v/>
      </c>
      <c r="G35" s="58"/>
      <c r="H35" s="41"/>
      <c r="I35" s="45"/>
    </row>
    <row r="36" spans="1:9" x14ac:dyDescent="0.3">
      <c r="A36" s="29" t="s">
        <v>41</v>
      </c>
      <c r="B36" s="30"/>
      <c r="C36" s="30"/>
      <c r="D36" s="55">
        <f t="shared" si="10"/>
        <v>0</v>
      </c>
      <c r="E36" s="55">
        <f t="shared" si="11"/>
        <v>0</v>
      </c>
      <c r="F36" s="56" t="str">
        <f t="shared" si="6"/>
        <v/>
      </c>
      <c r="G36" s="58"/>
      <c r="H36" s="41"/>
      <c r="I36" s="45"/>
    </row>
    <row r="37" spans="1:9" x14ac:dyDescent="0.3">
      <c r="A37" s="29" t="s">
        <v>42</v>
      </c>
      <c r="B37" s="30"/>
      <c r="C37" s="30"/>
      <c r="D37" s="55">
        <f t="shared" si="10"/>
        <v>0</v>
      </c>
      <c r="E37" s="55">
        <f t="shared" si="11"/>
        <v>0</v>
      </c>
      <c r="F37" s="56" t="str">
        <f t="shared" si="6"/>
        <v/>
      </c>
      <c r="G37" s="58"/>
      <c r="H37" s="41"/>
      <c r="I37" s="45"/>
    </row>
    <row r="38" spans="1:9" x14ac:dyDescent="0.3">
      <c r="A38" s="29" t="s">
        <v>43</v>
      </c>
      <c r="B38" s="30"/>
      <c r="C38" s="30"/>
      <c r="D38" s="55">
        <f t="shared" si="10"/>
        <v>0</v>
      </c>
      <c r="E38" s="55">
        <f t="shared" si="11"/>
        <v>0</v>
      </c>
      <c r="F38" s="56" t="str">
        <f t="shared" si="6"/>
        <v/>
      </c>
      <c r="G38" s="58"/>
      <c r="H38" s="41"/>
      <c r="I38" s="45"/>
    </row>
    <row r="39" spans="1:9" x14ac:dyDescent="0.3">
      <c r="A39" s="29" t="s">
        <v>44</v>
      </c>
      <c r="B39" s="30"/>
      <c r="C39" s="30"/>
      <c r="D39" s="55">
        <f t="shared" si="10"/>
        <v>0</v>
      </c>
      <c r="E39" s="55">
        <f t="shared" si="11"/>
        <v>0</v>
      </c>
      <c r="F39" s="56" t="str">
        <f t="shared" si="6"/>
        <v/>
      </c>
      <c r="G39" s="58"/>
      <c r="H39" s="41"/>
      <c r="I39" s="45"/>
    </row>
    <row r="40" spans="1:9" x14ac:dyDescent="0.3">
      <c r="A40" s="29" t="s">
        <v>45</v>
      </c>
      <c r="B40" s="30"/>
      <c r="C40" s="30"/>
      <c r="D40" s="55">
        <f t="shared" si="10"/>
        <v>0</v>
      </c>
      <c r="E40" s="55">
        <f t="shared" si="11"/>
        <v>0</v>
      </c>
      <c r="F40" s="56" t="str">
        <f t="shared" si="6"/>
        <v/>
      </c>
      <c r="G40" s="58"/>
      <c r="H40" s="40"/>
      <c r="I40" s="45"/>
    </row>
    <row r="41" spans="1:9" x14ac:dyDescent="0.3">
      <c r="A41" s="32" t="s">
        <v>38</v>
      </c>
      <c r="B41" s="30"/>
      <c r="C41" s="30"/>
      <c r="D41" s="55">
        <f t="shared" ref="D41:D43" si="12">+IF(B41&gt;0,VLOOKUP(C41,$H$5:$J$12,3,0)*B41,0)</f>
        <v>0</v>
      </c>
      <c r="E41" s="55">
        <f t="shared" ref="E41:E43" si="13">+IF(B41&gt;0,VLOOKUP(C41,$H$5:$I$12,2,0)*B41,0)</f>
        <v>0</v>
      </c>
      <c r="F41" s="56" t="str">
        <f t="shared" ref="F41:F43" si="14">IFERROR(+E41/$E$96,"")</f>
        <v/>
      </c>
      <c r="G41" s="58"/>
      <c r="H41" s="40"/>
      <c r="I41" s="45"/>
    </row>
    <row r="42" spans="1:9" x14ac:dyDescent="0.3">
      <c r="A42" s="32" t="s">
        <v>38</v>
      </c>
      <c r="B42" s="30"/>
      <c r="C42" s="30"/>
      <c r="D42" s="55">
        <f t="shared" si="12"/>
        <v>0</v>
      </c>
      <c r="E42" s="55">
        <f t="shared" si="13"/>
        <v>0</v>
      </c>
      <c r="F42" s="56" t="str">
        <f t="shared" si="14"/>
        <v/>
      </c>
      <c r="G42" s="58"/>
      <c r="H42" s="40"/>
      <c r="I42" s="45"/>
    </row>
    <row r="43" spans="1:9" x14ac:dyDescent="0.3">
      <c r="A43" s="32" t="s">
        <v>38</v>
      </c>
      <c r="B43" s="30"/>
      <c r="C43" s="30"/>
      <c r="D43" s="55">
        <f t="shared" si="12"/>
        <v>0</v>
      </c>
      <c r="E43" s="55">
        <f t="shared" si="13"/>
        <v>0</v>
      </c>
      <c r="F43" s="56" t="str">
        <f t="shared" si="14"/>
        <v/>
      </c>
      <c r="G43" s="58"/>
      <c r="H43" s="40"/>
      <c r="I43" s="45"/>
    </row>
    <row r="44" spans="1:9" x14ac:dyDescent="0.3">
      <c r="A44" s="32" t="s">
        <v>38</v>
      </c>
      <c r="B44" s="30"/>
      <c r="C44" s="30"/>
      <c r="D44" s="55">
        <f>+IF(B44&gt;0,VLOOKUP(C44,$H$5:$J$12,3,0)*B44,0)</f>
        <v>0</v>
      </c>
      <c r="E44" s="55">
        <f>+IF(B44&gt;0,VLOOKUP(C44,$H$5:$I$12,2,0)*B44,0)</f>
        <v>0</v>
      </c>
      <c r="F44" s="56" t="str">
        <f t="shared" si="6"/>
        <v/>
      </c>
      <c r="G44" s="58"/>
      <c r="H44" s="41"/>
      <c r="I44" s="41"/>
    </row>
    <row r="45" spans="1:9" x14ac:dyDescent="0.3">
      <c r="A45" s="19" t="s">
        <v>46</v>
      </c>
      <c r="B45" s="6"/>
      <c r="C45" s="6"/>
      <c r="D45" s="42">
        <f>SUM(D35:D44)</f>
        <v>0</v>
      </c>
      <c r="E45" s="42">
        <f>SUM(E35:E44)</f>
        <v>0</v>
      </c>
      <c r="F45" s="51" t="str">
        <f t="shared" si="6"/>
        <v/>
      </c>
      <c r="G45" s="58"/>
      <c r="H45" s="41"/>
      <c r="I45" s="41"/>
    </row>
    <row r="46" spans="1:9" x14ac:dyDescent="0.3">
      <c r="A46" s="29" t="s">
        <v>47</v>
      </c>
      <c r="B46" s="30"/>
      <c r="C46" s="30"/>
      <c r="D46" s="55">
        <f t="shared" ref="D46:D58" si="15">+IF(B46&gt;0,VLOOKUP(C46,$H$5:$J$12,3,0)*B46,0)</f>
        <v>0</v>
      </c>
      <c r="E46" s="55">
        <f t="shared" ref="E46:E58" si="16">+IF(B46&gt;0,VLOOKUP(C46,$H$5:$I$12,2,0)*B46,0)</f>
        <v>0</v>
      </c>
      <c r="F46" s="56" t="str">
        <f t="shared" si="6"/>
        <v/>
      </c>
      <c r="G46" s="58"/>
      <c r="H46" s="41"/>
      <c r="I46" s="41"/>
    </row>
    <row r="47" spans="1:9" x14ac:dyDescent="0.3">
      <c r="A47" s="29" t="s">
        <v>48</v>
      </c>
      <c r="B47" s="30"/>
      <c r="C47" s="30"/>
      <c r="D47" s="55">
        <f t="shared" si="15"/>
        <v>0</v>
      </c>
      <c r="E47" s="55">
        <f t="shared" si="16"/>
        <v>0</v>
      </c>
      <c r="F47" s="56" t="str">
        <f t="shared" si="6"/>
        <v/>
      </c>
      <c r="G47" s="58"/>
      <c r="H47" s="41"/>
      <c r="I47" s="41"/>
    </row>
    <row r="48" spans="1:9" x14ac:dyDescent="0.3">
      <c r="A48" s="29" t="s">
        <v>49</v>
      </c>
      <c r="B48" s="30"/>
      <c r="C48" s="30"/>
      <c r="D48" s="55">
        <f t="shared" si="15"/>
        <v>0</v>
      </c>
      <c r="E48" s="55">
        <f t="shared" si="16"/>
        <v>0</v>
      </c>
      <c r="F48" s="56" t="str">
        <f t="shared" si="6"/>
        <v/>
      </c>
      <c r="G48" s="58"/>
      <c r="H48" s="41"/>
      <c r="I48" s="41"/>
    </row>
    <row r="49" spans="1:9" x14ac:dyDescent="0.3">
      <c r="A49" s="29" t="s">
        <v>50</v>
      </c>
      <c r="B49" s="30"/>
      <c r="C49" s="30"/>
      <c r="D49" s="55">
        <f t="shared" si="15"/>
        <v>0</v>
      </c>
      <c r="E49" s="55">
        <f t="shared" si="16"/>
        <v>0</v>
      </c>
      <c r="F49" s="56" t="str">
        <f t="shared" si="6"/>
        <v/>
      </c>
      <c r="G49" s="58"/>
      <c r="H49" s="41"/>
      <c r="I49" s="41"/>
    </row>
    <row r="50" spans="1:9" x14ac:dyDescent="0.3">
      <c r="A50" s="29" t="s">
        <v>51</v>
      </c>
      <c r="B50" s="30"/>
      <c r="C50" s="30"/>
      <c r="D50" s="55">
        <f t="shared" si="15"/>
        <v>0</v>
      </c>
      <c r="E50" s="55">
        <f t="shared" si="16"/>
        <v>0</v>
      </c>
      <c r="F50" s="56" t="str">
        <f t="shared" si="6"/>
        <v/>
      </c>
      <c r="G50" s="58"/>
      <c r="H50" s="41"/>
      <c r="I50" s="41"/>
    </row>
    <row r="51" spans="1:9" x14ac:dyDescent="0.3">
      <c r="A51" s="29" t="s">
        <v>52</v>
      </c>
      <c r="B51" s="30"/>
      <c r="C51" s="30"/>
      <c r="D51" s="55">
        <f t="shared" si="15"/>
        <v>0</v>
      </c>
      <c r="E51" s="55">
        <f t="shared" si="16"/>
        <v>0</v>
      </c>
      <c r="F51" s="56" t="str">
        <f t="shared" si="6"/>
        <v/>
      </c>
      <c r="G51" s="58"/>
      <c r="H51" s="41"/>
      <c r="I51" s="41"/>
    </row>
    <row r="52" spans="1:9" x14ac:dyDescent="0.3">
      <c r="A52" s="29" t="s">
        <v>53</v>
      </c>
      <c r="B52" s="30"/>
      <c r="C52" s="30"/>
      <c r="D52" s="55">
        <f t="shared" si="15"/>
        <v>0</v>
      </c>
      <c r="E52" s="55">
        <f t="shared" si="16"/>
        <v>0</v>
      </c>
      <c r="F52" s="56" t="str">
        <f t="shared" si="6"/>
        <v/>
      </c>
      <c r="G52" s="58"/>
      <c r="H52" s="41"/>
      <c r="I52" s="41"/>
    </row>
    <row r="53" spans="1:9" x14ac:dyDescent="0.3">
      <c r="A53" s="29" t="s">
        <v>54</v>
      </c>
      <c r="B53" s="30"/>
      <c r="C53" s="30"/>
      <c r="D53" s="55">
        <f t="shared" si="15"/>
        <v>0</v>
      </c>
      <c r="E53" s="55">
        <f t="shared" si="16"/>
        <v>0</v>
      </c>
      <c r="F53" s="56" t="str">
        <f t="shared" si="6"/>
        <v/>
      </c>
      <c r="G53" s="58"/>
      <c r="H53" s="41"/>
      <c r="I53" s="41"/>
    </row>
    <row r="54" spans="1:9" x14ac:dyDescent="0.3">
      <c r="A54" s="29" t="s">
        <v>55</v>
      </c>
      <c r="B54" s="30"/>
      <c r="C54" s="30"/>
      <c r="D54" s="55">
        <f t="shared" si="15"/>
        <v>0</v>
      </c>
      <c r="E54" s="55">
        <f t="shared" si="16"/>
        <v>0</v>
      </c>
      <c r="F54" s="56" t="str">
        <f t="shared" si="6"/>
        <v/>
      </c>
      <c r="G54" s="58"/>
      <c r="H54" s="41"/>
      <c r="I54" s="41"/>
    </row>
    <row r="55" spans="1:9" x14ac:dyDescent="0.3">
      <c r="A55" s="29" t="s">
        <v>56</v>
      </c>
      <c r="B55" s="30"/>
      <c r="C55" s="30"/>
      <c r="D55" s="55">
        <f t="shared" si="15"/>
        <v>0</v>
      </c>
      <c r="E55" s="55">
        <f t="shared" si="16"/>
        <v>0</v>
      </c>
      <c r="F55" s="56" t="str">
        <f t="shared" si="6"/>
        <v/>
      </c>
      <c r="G55" s="58"/>
      <c r="H55" s="41"/>
      <c r="I55" s="41"/>
    </row>
    <row r="56" spans="1:9" x14ac:dyDescent="0.3">
      <c r="A56" s="29" t="s">
        <v>57</v>
      </c>
      <c r="B56" s="30"/>
      <c r="C56" s="30"/>
      <c r="D56" s="55">
        <f t="shared" si="15"/>
        <v>0</v>
      </c>
      <c r="E56" s="55">
        <f t="shared" si="16"/>
        <v>0</v>
      </c>
      <c r="F56" s="56" t="str">
        <f t="shared" si="6"/>
        <v/>
      </c>
      <c r="G56" s="58"/>
      <c r="H56" s="41"/>
      <c r="I56" s="41"/>
    </row>
    <row r="57" spans="1:9" x14ac:dyDescent="0.3">
      <c r="A57" s="29" t="s">
        <v>58</v>
      </c>
      <c r="B57" s="30"/>
      <c r="C57" s="30"/>
      <c r="D57" s="55">
        <f t="shared" si="15"/>
        <v>0</v>
      </c>
      <c r="E57" s="55">
        <f t="shared" si="16"/>
        <v>0</v>
      </c>
      <c r="F57" s="56" t="str">
        <f t="shared" si="6"/>
        <v/>
      </c>
      <c r="G57" s="58"/>
      <c r="H57" s="41"/>
      <c r="I57" s="41"/>
    </row>
    <row r="58" spans="1:9" x14ac:dyDescent="0.3">
      <c r="A58" s="29" t="s">
        <v>59</v>
      </c>
      <c r="B58" s="30"/>
      <c r="C58" s="30"/>
      <c r="D58" s="55">
        <f t="shared" si="15"/>
        <v>0</v>
      </c>
      <c r="E58" s="55">
        <f t="shared" si="16"/>
        <v>0</v>
      </c>
      <c r="F58" s="56" t="str">
        <f t="shared" si="6"/>
        <v/>
      </c>
      <c r="G58" s="58"/>
      <c r="H58" s="41"/>
      <c r="I58" s="41"/>
    </row>
    <row r="59" spans="1:9" x14ac:dyDescent="0.3">
      <c r="A59" s="32" t="s">
        <v>38</v>
      </c>
      <c r="B59" s="30"/>
      <c r="C59" s="30"/>
      <c r="D59" s="55">
        <f t="shared" ref="D59:D61" si="17">+IF(B59&gt;0,VLOOKUP(C59,$H$5:$J$12,3,0)*B59,0)</f>
        <v>0</v>
      </c>
      <c r="E59" s="55">
        <f t="shared" ref="E59:E61" si="18">+IF(B59&gt;0,VLOOKUP(C59,$H$5:$I$12,2,0)*B59,0)</f>
        <v>0</v>
      </c>
      <c r="F59" s="56" t="str">
        <f t="shared" ref="F59:F61" si="19">IFERROR(+E59/$E$96,"")</f>
        <v/>
      </c>
      <c r="G59" s="58"/>
      <c r="H59" s="41"/>
      <c r="I59" s="41"/>
    </row>
    <row r="60" spans="1:9" x14ac:dyDescent="0.3">
      <c r="A60" s="32" t="s">
        <v>38</v>
      </c>
      <c r="B60" s="30"/>
      <c r="C60" s="30"/>
      <c r="D60" s="55">
        <f t="shared" si="17"/>
        <v>0</v>
      </c>
      <c r="E60" s="55">
        <f t="shared" si="18"/>
        <v>0</v>
      </c>
      <c r="F60" s="56" t="str">
        <f t="shared" si="19"/>
        <v/>
      </c>
      <c r="G60" s="58"/>
      <c r="H60" s="41"/>
      <c r="I60" s="41"/>
    </row>
    <row r="61" spans="1:9" x14ac:dyDescent="0.3">
      <c r="A61" s="32" t="s">
        <v>38</v>
      </c>
      <c r="B61" s="30"/>
      <c r="C61" s="30"/>
      <c r="D61" s="55">
        <f t="shared" si="17"/>
        <v>0</v>
      </c>
      <c r="E61" s="55">
        <f t="shared" si="18"/>
        <v>0</v>
      </c>
      <c r="F61" s="56" t="str">
        <f t="shared" si="19"/>
        <v/>
      </c>
      <c r="G61" s="58"/>
      <c r="H61" s="41"/>
      <c r="I61" s="41"/>
    </row>
    <row r="62" spans="1:9" x14ac:dyDescent="0.3">
      <c r="A62" s="32" t="s">
        <v>38</v>
      </c>
      <c r="B62" s="30"/>
      <c r="C62" s="30"/>
      <c r="D62" s="55">
        <f>+IF(B62&gt;0,VLOOKUP(C62,$H$5:$J$12,3,0)*B62,0)</f>
        <v>0</v>
      </c>
      <c r="E62" s="55">
        <f>+IF(B62&gt;0,VLOOKUP(C62,$H$5:$I$12,2,0)*B62,0)</f>
        <v>0</v>
      </c>
      <c r="F62" s="56" t="str">
        <f t="shared" si="6"/>
        <v/>
      </c>
      <c r="G62" s="58"/>
      <c r="H62" s="41"/>
      <c r="I62" s="41"/>
    </row>
    <row r="63" spans="1:9" x14ac:dyDescent="0.3">
      <c r="A63" s="19" t="s">
        <v>60</v>
      </c>
      <c r="B63" s="6"/>
      <c r="C63" s="6"/>
      <c r="D63" s="42">
        <f>SUM(D46:D62)</f>
        <v>0</v>
      </c>
      <c r="E63" s="42">
        <f>SUM(E46:E62)</f>
        <v>0</v>
      </c>
      <c r="F63" s="51" t="str">
        <f t="shared" si="6"/>
        <v/>
      </c>
      <c r="G63" s="58"/>
      <c r="H63" s="41"/>
      <c r="I63" s="41"/>
    </row>
    <row r="64" spans="1:9" x14ac:dyDescent="0.3">
      <c r="A64" s="29" t="s">
        <v>61</v>
      </c>
      <c r="B64" s="30"/>
      <c r="C64" s="30"/>
      <c r="D64" s="55">
        <f t="shared" ref="D64:D70" si="20">+IF(B64&gt;0,VLOOKUP(C64,$H$5:$J$12,3,0)*B64,0)</f>
        <v>0</v>
      </c>
      <c r="E64" s="55">
        <f t="shared" ref="E64:E70" si="21">+IF(B64&gt;0,VLOOKUP(C64,$H$5:$I$12,2,0)*B64,0)</f>
        <v>0</v>
      </c>
      <c r="F64" s="56" t="str">
        <f t="shared" si="6"/>
        <v/>
      </c>
      <c r="G64" s="58"/>
      <c r="H64" s="41"/>
      <c r="I64" s="41"/>
    </row>
    <row r="65" spans="1:10" x14ac:dyDescent="0.3">
      <c r="A65" s="29" t="s">
        <v>62</v>
      </c>
      <c r="B65" s="30"/>
      <c r="C65" s="30"/>
      <c r="D65" s="55">
        <f t="shared" si="20"/>
        <v>0</v>
      </c>
      <c r="E65" s="55">
        <f t="shared" si="21"/>
        <v>0</v>
      </c>
      <c r="F65" s="56" t="str">
        <f t="shared" si="6"/>
        <v/>
      </c>
      <c r="G65" s="58"/>
      <c r="H65" s="41"/>
      <c r="I65" s="41"/>
    </row>
    <row r="66" spans="1:10" x14ac:dyDescent="0.3">
      <c r="A66" s="29" t="s">
        <v>63</v>
      </c>
      <c r="B66" s="30"/>
      <c r="C66" s="30"/>
      <c r="D66" s="55">
        <f t="shared" si="20"/>
        <v>0</v>
      </c>
      <c r="E66" s="55">
        <f t="shared" si="21"/>
        <v>0</v>
      </c>
      <c r="F66" s="56" t="str">
        <f t="shared" si="6"/>
        <v/>
      </c>
      <c r="G66" s="58"/>
      <c r="H66" s="41"/>
      <c r="I66" s="41"/>
    </row>
    <row r="67" spans="1:10" x14ac:dyDescent="0.3">
      <c r="A67" s="29" t="s">
        <v>64</v>
      </c>
      <c r="B67" s="30"/>
      <c r="C67" s="30"/>
      <c r="D67" s="55">
        <f t="shared" si="20"/>
        <v>0</v>
      </c>
      <c r="E67" s="55">
        <f t="shared" si="21"/>
        <v>0</v>
      </c>
      <c r="F67" s="56" t="str">
        <f t="shared" si="6"/>
        <v/>
      </c>
      <c r="G67" s="58"/>
      <c r="H67" s="41"/>
      <c r="I67" s="41"/>
      <c r="J67" s="7"/>
    </row>
    <row r="68" spans="1:10" x14ac:dyDescent="0.3">
      <c r="A68" s="29" t="s">
        <v>65</v>
      </c>
      <c r="B68" s="30"/>
      <c r="C68" s="30"/>
      <c r="D68" s="55">
        <f t="shared" si="20"/>
        <v>0</v>
      </c>
      <c r="E68" s="55">
        <f t="shared" si="21"/>
        <v>0</v>
      </c>
      <c r="F68" s="56" t="str">
        <f t="shared" si="6"/>
        <v/>
      </c>
      <c r="G68" s="58"/>
      <c r="H68" s="41"/>
      <c r="I68" s="41"/>
    </row>
    <row r="69" spans="1:10" x14ac:dyDescent="0.3">
      <c r="A69" s="29" t="s">
        <v>66</v>
      </c>
      <c r="B69" s="30"/>
      <c r="C69" s="30"/>
      <c r="D69" s="55">
        <f t="shared" si="20"/>
        <v>0</v>
      </c>
      <c r="E69" s="55">
        <f t="shared" si="21"/>
        <v>0</v>
      </c>
      <c r="F69" s="56" t="str">
        <f t="shared" si="6"/>
        <v/>
      </c>
      <c r="G69" s="58"/>
      <c r="H69" s="41"/>
      <c r="I69" s="41"/>
    </row>
    <row r="70" spans="1:10" x14ac:dyDescent="0.3">
      <c r="A70" s="29" t="s">
        <v>67</v>
      </c>
      <c r="B70" s="30"/>
      <c r="C70" s="30"/>
      <c r="D70" s="55">
        <f t="shared" si="20"/>
        <v>0</v>
      </c>
      <c r="E70" s="55">
        <f t="shared" si="21"/>
        <v>0</v>
      </c>
      <c r="F70" s="56" t="str">
        <f t="shared" si="6"/>
        <v/>
      </c>
      <c r="G70" s="58"/>
      <c r="H70" s="41"/>
      <c r="I70" s="41"/>
    </row>
    <row r="71" spans="1:10" x14ac:dyDescent="0.3">
      <c r="A71" s="32" t="s">
        <v>38</v>
      </c>
      <c r="B71" s="30"/>
      <c r="C71" s="30"/>
      <c r="D71" s="55">
        <f t="shared" ref="D71:D73" si="22">+IF(B71&gt;0,VLOOKUP(C71,$H$5:$J$12,3,0)*B71,0)</f>
        <v>0</v>
      </c>
      <c r="E71" s="55">
        <f t="shared" ref="E71:E73" si="23">+IF(B71&gt;0,VLOOKUP(C71,$H$5:$I$12,2,0)*B71,0)</f>
        <v>0</v>
      </c>
      <c r="F71" s="56" t="str">
        <f t="shared" ref="F71:F73" si="24">IFERROR(+E71/$E$96,"")</f>
        <v/>
      </c>
      <c r="G71" s="58"/>
      <c r="H71" s="41"/>
      <c r="I71" s="41"/>
    </row>
    <row r="72" spans="1:10" x14ac:dyDescent="0.3">
      <c r="A72" s="32" t="s">
        <v>38</v>
      </c>
      <c r="B72" s="30"/>
      <c r="C72" s="30"/>
      <c r="D72" s="55">
        <f t="shared" si="22"/>
        <v>0</v>
      </c>
      <c r="E72" s="55">
        <f t="shared" si="23"/>
        <v>0</v>
      </c>
      <c r="F72" s="56" t="str">
        <f t="shared" si="24"/>
        <v/>
      </c>
      <c r="G72" s="58"/>
      <c r="H72" s="41"/>
      <c r="I72" s="41"/>
    </row>
    <row r="73" spans="1:10" x14ac:dyDescent="0.3">
      <c r="A73" s="32" t="s">
        <v>38</v>
      </c>
      <c r="B73" s="30"/>
      <c r="C73" s="30"/>
      <c r="D73" s="55">
        <f t="shared" si="22"/>
        <v>0</v>
      </c>
      <c r="E73" s="55">
        <f t="shared" si="23"/>
        <v>0</v>
      </c>
      <c r="F73" s="56" t="str">
        <f t="shared" si="24"/>
        <v/>
      </c>
      <c r="G73" s="58"/>
      <c r="H73" s="41"/>
      <c r="I73" s="41"/>
    </row>
    <row r="74" spans="1:10" x14ac:dyDescent="0.3">
      <c r="A74" s="32" t="s">
        <v>38</v>
      </c>
      <c r="B74" s="30"/>
      <c r="C74" s="30"/>
      <c r="D74" s="55">
        <f>+IF(B74&gt;0,VLOOKUP(C74,$H$5:$J$12,3,0)*B74,0)</f>
        <v>0</v>
      </c>
      <c r="E74" s="55">
        <f>+IF(B74&gt;0,VLOOKUP(C74,$H$5:$I$12,2,0)*B74,0)</f>
        <v>0</v>
      </c>
      <c r="F74" s="56" t="str">
        <f t="shared" si="6"/>
        <v/>
      </c>
      <c r="G74" s="58"/>
      <c r="H74" s="41"/>
      <c r="I74" s="41"/>
    </row>
    <row r="75" spans="1:10" x14ac:dyDescent="0.3">
      <c r="A75" s="19" t="s">
        <v>68</v>
      </c>
      <c r="B75" s="6"/>
      <c r="C75" s="6"/>
      <c r="D75" s="42">
        <f>SUM(D64:D74)</f>
        <v>0</v>
      </c>
      <c r="E75" s="42">
        <f>SUM(E64:E74)</f>
        <v>0</v>
      </c>
      <c r="F75" s="51" t="str">
        <f t="shared" si="6"/>
        <v/>
      </c>
      <c r="G75" s="58"/>
      <c r="H75" s="41"/>
      <c r="I75" s="41"/>
    </row>
    <row r="76" spans="1:10" x14ac:dyDescent="0.3">
      <c r="A76" s="29" t="s">
        <v>69</v>
      </c>
      <c r="B76" s="30"/>
      <c r="C76" s="30"/>
      <c r="D76" s="55">
        <f>+IF(B76&gt;0,VLOOKUP(C76,$H$5:$J$12,3,0)*B76,0)</f>
        <v>0</v>
      </c>
      <c r="E76" s="55">
        <f>+IF(B76&gt;0,VLOOKUP(C76,$H$5:$I$12,2,0)*B76,0)</f>
        <v>0</v>
      </c>
      <c r="F76" s="56" t="str">
        <f t="shared" si="6"/>
        <v/>
      </c>
      <c r="G76" s="58"/>
      <c r="H76" s="41"/>
      <c r="I76" s="41"/>
    </row>
    <row r="77" spans="1:10" x14ac:dyDescent="0.3">
      <c r="A77" s="29" t="s">
        <v>70</v>
      </c>
      <c r="B77" s="30"/>
      <c r="C77" s="30"/>
      <c r="D77" s="55">
        <f>+IF(B77&gt;0,VLOOKUP(C77,$H$5:$J$12,3,0)*B77,0)</f>
        <v>0</v>
      </c>
      <c r="E77" s="55">
        <f>+IF(B77&gt;0,VLOOKUP(C77,$H$5:$I$12,2,0)*B77,0)</f>
        <v>0</v>
      </c>
      <c r="F77" s="56" t="str">
        <f t="shared" si="6"/>
        <v/>
      </c>
      <c r="G77" s="58"/>
      <c r="H77" s="41"/>
      <c r="I77" s="41"/>
    </row>
    <row r="78" spans="1:10" x14ac:dyDescent="0.3">
      <c r="A78" s="29" t="s">
        <v>71</v>
      </c>
      <c r="B78" s="30"/>
      <c r="C78" s="30"/>
      <c r="D78" s="55">
        <f>+IF(B78&gt;0,VLOOKUP(C78,$H$5:$J$12,3,0)*B78,0)</f>
        <v>0</v>
      </c>
      <c r="E78" s="55">
        <f>+IF(B78&gt;0,VLOOKUP(C78,$H$5:$I$12,2,0)*B78,0)</f>
        <v>0</v>
      </c>
      <c r="F78" s="56" t="str">
        <f t="shared" si="6"/>
        <v/>
      </c>
      <c r="G78" s="58"/>
      <c r="H78" s="41"/>
      <c r="I78" s="41"/>
    </row>
    <row r="79" spans="1:10" x14ac:dyDescent="0.3">
      <c r="A79" s="29" t="s">
        <v>72</v>
      </c>
      <c r="B79" s="30"/>
      <c r="C79" s="30"/>
      <c r="D79" s="55">
        <f>+IF(B79&gt;0,VLOOKUP(C79,$H$5:$J$12,3,0)*B79,0)</f>
        <v>0</v>
      </c>
      <c r="E79" s="55">
        <f>+IF(B79&gt;0,VLOOKUP(C79,$H$5:$I$12,2,0)*B79,0)</f>
        <v>0</v>
      </c>
      <c r="F79" s="56" t="str">
        <f t="shared" si="6"/>
        <v/>
      </c>
      <c r="G79" s="58"/>
      <c r="H79" s="41"/>
      <c r="I79" s="41"/>
    </row>
    <row r="80" spans="1:10" x14ac:dyDescent="0.3">
      <c r="A80" s="32" t="s">
        <v>38</v>
      </c>
      <c r="B80" s="30"/>
      <c r="C80" s="30"/>
      <c r="D80" s="55">
        <f t="shared" ref="D80:D82" si="25">+IF(B80&gt;0,VLOOKUP(C80,$H$5:$J$12,3,0)*B80,0)</f>
        <v>0</v>
      </c>
      <c r="E80" s="55">
        <f t="shared" ref="E80:E82" si="26">+IF(B80&gt;0,VLOOKUP(C80,$H$5:$I$12,2,0)*B80,0)</f>
        <v>0</v>
      </c>
      <c r="F80" s="56" t="str">
        <f t="shared" ref="F80:F82" si="27">IFERROR(+E80/$E$96,"")</f>
        <v/>
      </c>
      <c r="G80" s="58"/>
      <c r="H80" s="41"/>
      <c r="I80" s="41"/>
    </row>
    <row r="81" spans="1:10" x14ac:dyDescent="0.3">
      <c r="A81" s="32" t="s">
        <v>38</v>
      </c>
      <c r="B81" s="30"/>
      <c r="C81" s="30"/>
      <c r="D81" s="55">
        <f t="shared" si="25"/>
        <v>0</v>
      </c>
      <c r="E81" s="55">
        <f t="shared" si="26"/>
        <v>0</v>
      </c>
      <c r="F81" s="56" t="str">
        <f t="shared" si="27"/>
        <v/>
      </c>
      <c r="G81" s="58"/>
      <c r="H81" s="41"/>
      <c r="I81" s="41"/>
    </row>
    <row r="82" spans="1:10" x14ac:dyDescent="0.3">
      <c r="A82" s="32" t="s">
        <v>38</v>
      </c>
      <c r="B82" s="30"/>
      <c r="C82" s="30"/>
      <c r="D82" s="55">
        <f t="shared" si="25"/>
        <v>0</v>
      </c>
      <c r="E82" s="55">
        <f t="shared" si="26"/>
        <v>0</v>
      </c>
      <c r="F82" s="56" t="str">
        <f t="shared" si="27"/>
        <v/>
      </c>
      <c r="G82" s="58"/>
      <c r="H82" s="41"/>
      <c r="I82" s="41"/>
    </row>
    <row r="83" spans="1:10" x14ac:dyDescent="0.3">
      <c r="A83" s="32" t="s">
        <v>38</v>
      </c>
      <c r="B83" s="30"/>
      <c r="C83" s="30"/>
      <c r="D83" s="55">
        <f>+IF(B83&gt;0,VLOOKUP(C83,$H$5:$J$12,3,0)*B83,0)</f>
        <v>0</v>
      </c>
      <c r="E83" s="55">
        <f>+IF(B83&gt;0,VLOOKUP(C83,$H$5:$I$12,2,0)*B83,0)</f>
        <v>0</v>
      </c>
      <c r="F83" s="56" t="str">
        <f t="shared" si="6"/>
        <v/>
      </c>
      <c r="G83" s="58"/>
      <c r="H83" s="41"/>
      <c r="I83" s="41"/>
    </row>
    <row r="84" spans="1:10" x14ac:dyDescent="0.3">
      <c r="A84" s="19" t="s">
        <v>73</v>
      </c>
      <c r="B84" s="6"/>
      <c r="C84" s="6"/>
      <c r="D84" s="42">
        <f>SUM(D76:D83)</f>
        <v>0</v>
      </c>
      <c r="E84" s="42">
        <f>SUM(E76:E83)</f>
        <v>0</v>
      </c>
      <c r="F84" s="51" t="str">
        <f t="shared" si="6"/>
        <v/>
      </c>
      <c r="G84" s="58"/>
      <c r="H84" s="41"/>
      <c r="I84" s="41"/>
    </row>
    <row r="85" spans="1:10" x14ac:dyDescent="0.3">
      <c r="A85" s="29" t="s">
        <v>74</v>
      </c>
      <c r="B85" s="30"/>
      <c r="C85" s="30"/>
      <c r="D85" s="55">
        <f t="shared" ref="D85:D90" si="28">+IF(B85&gt;0,VLOOKUP(C85,$H$5:$J$12,3,0)*B85,0)</f>
        <v>0</v>
      </c>
      <c r="E85" s="55">
        <f t="shared" ref="E85:E90" si="29">+IF(B85&gt;0,VLOOKUP(C85,$H$5:$I$12,2,0)*B85,0)</f>
        <v>0</v>
      </c>
      <c r="F85" s="56" t="str">
        <f t="shared" si="6"/>
        <v/>
      </c>
      <c r="G85" s="58"/>
      <c r="H85" s="41"/>
      <c r="I85" s="41"/>
    </row>
    <row r="86" spans="1:10" x14ac:dyDescent="0.3">
      <c r="A86" s="29" t="s">
        <v>75</v>
      </c>
      <c r="B86" s="30"/>
      <c r="C86" s="30"/>
      <c r="D86" s="55">
        <f t="shared" si="28"/>
        <v>0</v>
      </c>
      <c r="E86" s="55">
        <f t="shared" si="29"/>
        <v>0</v>
      </c>
      <c r="F86" s="56" t="str">
        <f t="shared" si="6"/>
        <v/>
      </c>
      <c r="G86" s="58"/>
      <c r="H86" s="41"/>
      <c r="I86" s="41"/>
    </row>
    <row r="87" spans="1:10" x14ac:dyDescent="0.3">
      <c r="A87" s="29" t="s">
        <v>76</v>
      </c>
      <c r="B87" s="30"/>
      <c r="C87" s="30"/>
      <c r="D87" s="55">
        <f t="shared" si="28"/>
        <v>0</v>
      </c>
      <c r="E87" s="55">
        <f t="shared" si="29"/>
        <v>0</v>
      </c>
      <c r="F87" s="56" t="str">
        <f t="shared" si="6"/>
        <v/>
      </c>
      <c r="G87" s="58"/>
      <c r="H87" s="44" t="s">
        <v>77</v>
      </c>
      <c r="I87" s="46">
        <f>+E14</f>
        <v>0</v>
      </c>
      <c r="J87" s="8">
        <f>-E96</f>
        <v>0</v>
      </c>
    </row>
    <row r="88" spans="1:10" x14ac:dyDescent="0.3">
      <c r="A88" s="29" t="s">
        <v>78</v>
      </c>
      <c r="B88" s="30"/>
      <c r="C88" s="30"/>
      <c r="D88" s="55">
        <f t="shared" si="28"/>
        <v>0</v>
      </c>
      <c r="E88" s="55">
        <f t="shared" si="29"/>
        <v>0</v>
      </c>
      <c r="F88" s="56" t="str">
        <f t="shared" si="6"/>
        <v/>
      </c>
      <c r="G88" s="58"/>
      <c r="H88" s="44" t="s">
        <v>79</v>
      </c>
      <c r="I88" s="46">
        <f>+I87+J87</f>
        <v>0</v>
      </c>
      <c r="J88" s="8"/>
    </row>
    <row r="89" spans="1:10" x14ac:dyDescent="0.3">
      <c r="A89" s="29" t="s">
        <v>80</v>
      </c>
      <c r="B89" s="30"/>
      <c r="C89" s="30"/>
      <c r="D89" s="55">
        <f t="shared" si="28"/>
        <v>0</v>
      </c>
      <c r="E89" s="55">
        <f t="shared" si="29"/>
        <v>0</v>
      </c>
      <c r="F89" s="56" t="str">
        <f t="shared" si="6"/>
        <v/>
      </c>
      <c r="G89" s="58"/>
      <c r="H89" s="41"/>
      <c r="I89" s="41"/>
    </row>
    <row r="90" spans="1:10" x14ac:dyDescent="0.3">
      <c r="A90" s="29" t="s">
        <v>81</v>
      </c>
      <c r="B90" s="30"/>
      <c r="C90" s="30"/>
      <c r="D90" s="55">
        <f t="shared" si="28"/>
        <v>0</v>
      </c>
      <c r="E90" s="55">
        <f t="shared" si="29"/>
        <v>0</v>
      </c>
      <c r="F90" s="56" t="str">
        <f t="shared" si="6"/>
        <v/>
      </c>
      <c r="G90" s="58"/>
      <c r="H90" s="41"/>
      <c r="I90" s="41"/>
    </row>
    <row r="91" spans="1:10" x14ac:dyDescent="0.3">
      <c r="A91" s="32" t="s">
        <v>38</v>
      </c>
      <c r="B91" s="30"/>
      <c r="C91" s="30"/>
      <c r="D91" s="55">
        <f t="shared" ref="D91:D93" si="30">+IF(B91&gt;0,VLOOKUP(C91,$H$5:$J$12,3,0)*B91,0)</f>
        <v>0</v>
      </c>
      <c r="E91" s="55">
        <f t="shared" ref="E91:E93" si="31">+IF(B91&gt;0,VLOOKUP(C91,$H$5:$I$12,2,0)*B91,0)</f>
        <v>0</v>
      </c>
      <c r="F91" s="56" t="str">
        <f t="shared" ref="F91:F93" si="32">IFERROR(+E91/$E$96,"")</f>
        <v/>
      </c>
      <c r="G91" s="58"/>
      <c r="H91" s="41"/>
      <c r="I91" s="41"/>
    </row>
    <row r="92" spans="1:10" x14ac:dyDescent="0.3">
      <c r="A92" s="32" t="s">
        <v>38</v>
      </c>
      <c r="B92" s="30"/>
      <c r="C92" s="30"/>
      <c r="D92" s="55">
        <f t="shared" si="30"/>
        <v>0</v>
      </c>
      <c r="E92" s="55">
        <f t="shared" si="31"/>
        <v>0</v>
      </c>
      <c r="F92" s="56" t="str">
        <f t="shared" si="32"/>
        <v/>
      </c>
      <c r="G92" s="58"/>
      <c r="H92" s="41"/>
      <c r="I92" s="41"/>
    </row>
    <row r="93" spans="1:10" x14ac:dyDescent="0.3">
      <c r="A93" s="32" t="s">
        <v>38</v>
      </c>
      <c r="B93" s="30"/>
      <c r="C93" s="30"/>
      <c r="D93" s="55">
        <f t="shared" si="30"/>
        <v>0</v>
      </c>
      <c r="E93" s="55">
        <f t="shared" si="31"/>
        <v>0</v>
      </c>
      <c r="F93" s="56" t="str">
        <f t="shared" si="32"/>
        <v/>
      </c>
      <c r="G93" s="58"/>
      <c r="H93" s="41"/>
      <c r="I93" s="41"/>
    </row>
    <row r="94" spans="1:10" x14ac:dyDescent="0.3">
      <c r="A94" s="32" t="s">
        <v>38</v>
      </c>
      <c r="B94" s="30"/>
      <c r="C94" s="30"/>
      <c r="D94" s="55">
        <f>+IF(B94&gt;0,VLOOKUP(C94,$H$5:$J$12,3,0)*B94,0)</f>
        <v>0</v>
      </c>
      <c r="E94" s="55">
        <f>+IF(B94&gt;0,VLOOKUP(C94,$H$5:$I$12,2,0)*B94,0)</f>
        <v>0</v>
      </c>
      <c r="F94" s="56" t="str">
        <f t="shared" si="6"/>
        <v/>
      </c>
      <c r="G94" s="58"/>
      <c r="H94" s="41"/>
      <c r="I94" s="41"/>
    </row>
    <row r="95" spans="1:10" x14ac:dyDescent="0.3">
      <c r="A95" s="33" t="s">
        <v>82</v>
      </c>
      <c r="B95" s="9"/>
      <c r="C95" s="9"/>
      <c r="D95" s="47">
        <f>SUM(D85:D94)</f>
        <v>0</v>
      </c>
      <c r="E95" s="47">
        <f>SUM(E85:E94)</f>
        <v>0</v>
      </c>
      <c r="F95" s="52" t="str">
        <f t="shared" si="6"/>
        <v/>
      </c>
      <c r="G95" s="58"/>
      <c r="H95" s="41"/>
      <c r="I95" s="41"/>
    </row>
    <row r="96" spans="1:10" ht="27" customHeight="1" thickBot="1" x14ac:dyDescent="0.35">
      <c r="A96" s="26" t="s">
        <v>83</v>
      </c>
      <c r="B96" s="34"/>
      <c r="C96" s="34"/>
      <c r="D96" s="53">
        <f>+D34+D45+D63+D75+D84+D95</f>
        <v>0</v>
      </c>
      <c r="E96" s="53">
        <f>+E34+E45+E63+E75+E84+E95</f>
        <v>0</v>
      </c>
      <c r="F96" s="54">
        <f>+IFERROR(F34+F45+F63+F75+F84+F95,0)</f>
        <v>0</v>
      </c>
      <c r="G96" s="39"/>
      <c r="H96" s="41"/>
      <c r="I96" s="41"/>
    </row>
    <row r="97" spans="1:10" ht="15" thickBot="1" x14ac:dyDescent="0.35">
      <c r="D97" s="39"/>
      <c r="E97" s="39"/>
      <c r="F97" s="59"/>
      <c r="G97" s="39"/>
      <c r="H97" s="41"/>
      <c r="I97" s="41"/>
    </row>
    <row r="98" spans="1:10" ht="18.600000000000001" thickBot="1" x14ac:dyDescent="0.35">
      <c r="D98" s="60" t="s">
        <v>5</v>
      </c>
      <c r="E98" s="61" t="s">
        <v>6</v>
      </c>
      <c r="F98" s="59"/>
      <c r="G98" s="39"/>
      <c r="H98" s="41"/>
      <c r="I98" s="41"/>
    </row>
    <row r="99" spans="1:10" s="37" customFormat="1" ht="27" customHeight="1" thickBot="1" x14ac:dyDescent="0.35">
      <c r="A99" s="35" t="s">
        <v>84</v>
      </c>
      <c r="B99" s="36"/>
      <c r="C99" s="36"/>
      <c r="D99" s="62">
        <f>+D14-D96</f>
        <v>0</v>
      </c>
      <c r="E99" s="63">
        <f>+E14-E96</f>
        <v>0</v>
      </c>
      <c r="F99" s="64"/>
      <c r="G99" s="64"/>
      <c r="H99" s="48"/>
      <c r="I99" s="48"/>
      <c r="J99" s="10"/>
    </row>
    <row r="102" spans="1:10" s="38" customFormat="1" ht="18" x14ac:dyDescent="0.3">
      <c r="A102" s="1"/>
      <c r="B102" s="1"/>
      <c r="C102" s="1"/>
      <c r="D102" s="13"/>
      <c r="E102" s="13"/>
      <c r="F102" s="14"/>
      <c r="H102" s="2"/>
      <c r="I102" s="11"/>
      <c r="J102" s="11"/>
    </row>
    <row r="103" spans="1:10" ht="18" x14ac:dyDescent="0.3">
      <c r="H103" s="11"/>
    </row>
  </sheetData>
  <sheetProtection algorithmName="SHA-512" hashValue="ouY3QRvvjYloPUFHuiFllsyf2D4iIx77o7pLT/jwE/Nmp7jOZ7oHqQARROuSZGghDsH5+q4KPK6A1hV247Y6/Q==" saltValue="bjo4XdI3tlC1uEkrP6V0fQ==" spinCount="100000" sheet="1" formatCells="0" formatColumns="0" formatRows="0" insertColumns="0" insertRows="0" insertHyperlinks="0" deleteColumns="0" deleteRows="0" sort="0" autoFilter="0" pivotTables="0"/>
  <mergeCells count="2">
    <mergeCell ref="B3:C3"/>
    <mergeCell ref="A1:F1"/>
  </mergeCells>
  <dataValidations count="2">
    <dataValidation type="list" allowBlank="1" showInputMessage="1" showErrorMessage="1" sqref="C14 D6:D13" xr:uid="{00000000-0002-0000-0000-000000000000}">
      <formula1>$H$5:$H$12</formula1>
    </dataValidation>
    <dataValidation type="list" allowBlank="1" showInputMessage="1" showErrorMessage="1" sqref="C5:C13 C17:C33 C35:C44 C46:C62 C64:C74 C76:C83 C85:C94" xr:uid="{00000000-0002-0000-0000-000001000000}">
      <formula1>$H$5:$H$10</formula1>
    </dataValidation>
  </dataValidations>
  <printOptions horizontalCentered="1"/>
  <pageMargins left="0.23622047244094491" right="0.15748031496062992" top="0.47244094488188981" bottom="0.15748031496062992" header="0.31496062992125984" footer="0.15748031496062992"/>
  <pageSetup paperSize="9" scale="62" fitToHeight="0" orientation="portrait" r:id="rId1"/>
  <rowBreaks count="1" manualBreakCount="1">
    <brk id="75" max="5" man="1"/>
  </rowBreaks>
  <ignoredErrors>
    <ignoredError sqref="D34:E34 D45:E45 D63:E63 D75:E75 D84:E8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BC579163DD0144B4626A72ACBFD73A" ma:contentTypeVersion="1" ma:contentTypeDescription="Creare un nuovo documento." ma:contentTypeScope="" ma:versionID="6df75d86d52ab2c797b62d2412ddcca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42a1612eb340ed35cb3913e4eea423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7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2032CC-6F1D-4AFC-8800-1AF4D9837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17BF249-5E9E-462A-BB3B-C17F241241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311B19-A319-49F9-BF8A-E98131F4910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BUDGET</vt:lpstr>
      <vt:lpstr>BUDGET!Area_stampa</vt:lpstr>
      <vt:lpstr>BUDGET!Titoli_stampa</vt:lpstr>
    </vt:vector>
  </TitlesOfParts>
  <Manager/>
  <Company>Banca d'Italia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Giuliano Luigi Mancini</dc:creator>
  <cp:keywords/>
  <dc:description/>
  <cp:lastModifiedBy>Marco Sciamanna</cp:lastModifiedBy>
  <cp:revision/>
  <dcterms:created xsi:type="dcterms:W3CDTF">2018-10-24T08:12:00Z</dcterms:created>
  <dcterms:modified xsi:type="dcterms:W3CDTF">2025-06-16T15:55:31Z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0x0101005DBC579163DD0144B4626A72ACBFD73A</vt:lpwstr>
  </property>
</Properties>
</file>